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8. ÉVI KÖLTSÉGVETÉS\DÖRÖSKE\"/>
    </mc:Choice>
  </mc:AlternateContent>
  <bookViews>
    <workbookView xWindow="240" yWindow="75" windowWidth="15480" windowHeight="7935" firstSheet="9" activeTab="14"/>
  </bookViews>
  <sheets>
    <sheet name="1.kiemelt ei" sheetId="1" r:id="rId1"/>
    <sheet name="2.kiadások működés felhalmozás" sheetId="2" r:id="rId2"/>
    <sheet name="3.bevételek" sheetId="3" r:id="rId3"/>
    <sheet name="4.létszám" sheetId="8" r:id="rId4"/>
    <sheet name="5.beruházások felújítások" sheetId="11" r:id="rId5"/>
    <sheet name="6.tartalékok" sheetId="12" r:id="rId6"/>
    <sheet name="7.stabilitási 1" sheetId="13" r:id="rId7"/>
    <sheet name="8.stabilitási 2" sheetId="14" r:id="rId8"/>
    <sheet name="9.EU projektek" sheetId="18" r:id="rId9"/>
    <sheet name="10.hitelek" sheetId="28" r:id="rId10"/>
    <sheet name="11.finanszírozás" sheetId="27" r:id="rId11"/>
    <sheet name="12.szociális kiadások" sheetId="29" r:id="rId12"/>
    <sheet name="13.átadott" sheetId="30" r:id="rId13"/>
    <sheet name="14.átvett" sheetId="31" r:id="rId14"/>
    <sheet name="15.helyi adók" sheetId="32" r:id="rId15"/>
    <sheet name="MÉRLEG" sheetId="25" r:id="rId16"/>
    <sheet name="EI FELHASZN TERV" sheetId="20" r:id="rId17"/>
    <sheet name="TÖBB ÉVES" sheetId="21" r:id="rId18"/>
    <sheet name="KÖZVETETT" sheetId="22" r:id="rId19"/>
    <sheet name="Gördülő Kiadások" sheetId="37" r:id="rId20"/>
    <sheet name="Gördülő Bevételek" sheetId="36" r:id="rId21"/>
    <sheet name="GÖRDÜLŐ" sheetId="23" r:id="rId22"/>
  </sheets>
  <definedNames>
    <definedName name="_pr232" localSheetId="21">GÖRDÜLŐ!#REF!</definedName>
    <definedName name="_pr232" localSheetId="18">KÖZVETETT!$A$7</definedName>
    <definedName name="_pr232" localSheetId="15">MÉRLEG!$A$17</definedName>
    <definedName name="_pr232" localSheetId="17">'TÖBB ÉVES'!#REF!</definedName>
    <definedName name="_pr233" localSheetId="21">GÖRDÜLŐ!#REF!</definedName>
    <definedName name="_pr233" localSheetId="18">KÖZVETETT!$A$8</definedName>
    <definedName name="_pr233" localSheetId="15">MÉRLEG!$A$18</definedName>
    <definedName name="_pr233" localSheetId="17">'TÖBB ÉVES'!#REF!</definedName>
    <definedName name="_pr234" localSheetId="21">GÖRDÜLŐ!#REF!</definedName>
    <definedName name="_pr234" localSheetId="18">KÖZVETETT!$A$15</definedName>
    <definedName name="_pr234" localSheetId="15">MÉRLEG!$A$19</definedName>
    <definedName name="_pr234" localSheetId="17">'TÖBB ÉVES'!#REF!</definedName>
    <definedName name="_pr235" localSheetId="21">GÖRDÜLŐ!#REF!</definedName>
    <definedName name="_pr235" localSheetId="18">KÖZVETETT!$A$18</definedName>
    <definedName name="_pr235" localSheetId="15">MÉRLEG!$A$20</definedName>
    <definedName name="_pr235" localSheetId="17">'TÖBB ÉVES'!#REF!</definedName>
    <definedName name="_pr236" localSheetId="21">GÖRDÜLŐ!#REF!</definedName>
    <definedName name="_pr236" localSheetId="18">KÖZVETETT!$A$19</definedName>
    <definedName name="_pr236" localSheetId="15">MÉRLEG!$A$21</definedName>
    <definedName name="_pr236" localSheetId="17">'TÖBB ÉVES'!$A$9</definedName>
    <definedName name="_pr312" localSheetId="21">GÖRDÜLŐ!#REF!</definedName>
    <definedName name="_pr312" localSheetId="18">KÖZVETETT!#REF!</definedName>
    <definedName name="_pr312" localSheetId="15">MÉRLEG!$A$8</definedName>
    <definedName name="_pr312" localSheetId="17">'TÖBB ÉVES'!#REF!</definedName>
    <definedName name="_pr313" localSheetId="21">GÖRDÜLŐ!#REF!</definedName>
    <definedName name="_pr313" localSheetId="18">KÖZVETETT!#REF!</definedName>
    <definedName name="_pr313" localSheetId="15">MÉRLEG!$A$9</definedName>
    <definedName name="_pr313" localSheetId="17">'TÖBB ÉVES'!$A$3</definedName>
    <definedName name="_pr314" localSheetId="21">GÖRDÜLŐ!#REF!</definedName>
    <definedName name="_pr314" localSheetId="18">KÖZVETETT!$A$3</definedName>
    <definedName name="_pr314" localSheetId="15">MÉRLEG!$A$10</definedName>
    <definedName name="_pr314" localSheetId="17">'TÖBB ÉVES'!#REF!</definedName>
    <definedName name="_pr315" localSheetId="21">GÖRDÜLŐ!$A$3</definedName>
    <definedName name="_pr315" localSheetId="18">KÖZVETETT!#REF!</definedName>
    <definedName name="_pr315" localSheetId="15">MÉRLEG!$A$11</definedName>
    <definedName name="_pr315" localSheetId="17">'TÖBB ÉVES'!$A$7</definedName>
    <definedName name="_pr347" localSheetId="21">GÖRDÜLŐ!$A$6</definedName>
    <definedName name="_pr348" localSheetId="21">GÖRDÜLŐ!$A$7</definedName>
    <definedName name="_pr349" localSheetId="21">GÖRDÜLŐ!$A$8</definedName>
    <definedName name="foot_4_place" localSheetId="7">'8.stabilitási 2'!$A$20</definedName>
    <definedName name="foot_5_place" localSheetId="7">'8.stabilitási 2'!#REF!</definedName>
    <definedName name="foot_53_place" localSheetId="7">'8.stabilitási 2'!$A$65</definedName>
    <definedName name="_xlnm.Print_Area" localSheetId="0">'1.kiemelt ei'!$A$1:$A$27</definedName>
    <definedName name="_xlnm.Print_Area" localSheetId="9">'10.hitelek'!$A$1:$D$72</definedName>
    <definedName name="_xlnm.Print_Area" localSheetId="10">'11.finanszírozás'!$A$1:$C$11</definedName>
    <definedName name="_xlnm.Print_Area" localSheetId="11">'12.szociális kiadások'!$A$1:$C$43</definedName>
    <definedName name="_xlnm.Print_Area" localSheetId="12">'13.átadott'!$A$1:$C$119</definedName>
    <definedName name="_xlnm.Print_Area" localSheetId="13">'14.átvett'!$A$1:$C$118</definedName>
    <definedName name="_xlnm.Print_Area" localSheetId="1">'2.kiadások működés felhalmozás'!$A$1:$F$125</definedName>
    <definedName name="_xlnm.Print_Area" localSheetId="2">'3.bevételek'!$A$1:$F$95</definedName>
    <definedName name="_xlnm.Print_Area" localSheetId="3">'4.létszám'!$B$1:$C$35</definedName>
    <definedName name="_xlnm.Print_Area" localSheetId="4">'5.beruházások felújítások'!$A$1:$E$31</definedName>
    <definedName name="_xlnm.Print_Area" localSheetId="5">'6.tartalékok'!$A$1:$D$13</definedName>
    <definedName name="_xlnm.Print_Area" localSheetId="6">'7.stabilitási 1'!$A$1:$J$22</definedName>
    <definedName name="_xlnm.Print_Area" localSheetId="7">'8.stabilitási 2'!$A$1:$I$40</definedName>
    <definedName name="_xlnm.Print_Area" localSheetId="8">'9.EU projektek'!$A$1:$B$45</definedName>
    <definedName name="_xlnm.Print_Area" localSheetId="16">'EI FELHASZN TERV'!$A$1:$P$214</definedName>
    <definedName name="_xlnm.Print_Area" localSheetId="21">GÖRDÜLŐ!$A$1:$F$28</definedName>
    <definedName name="_xlnm.Print_Area" localSheetId="18">KÖZVETETT!$A$1:$E$20</definedName>
    <definedName name="_xlnm.Print_Area" localSheetId="15">MÉRLEG!$A$1:$C$154</definedName>
    <definedName name="_xlnm.Print_Area" localSheetId="17">'TÖBB ÉVES'!$A$1:$I$12</definedName>
  </definedNames>
  <calcPr calcId="162913"/>
</workbook>
</file>

<file path=xl/calcChain.xml><?xml version="1.0" encoding="utf-8"?>
<calcChain xmlns="http://schemas.openxmlformats.org/spreadsheetml/2006/main">
  <c r="P213" i="20" l="1"/>
  <c r="C105" i="2"/>
  <c r="C106" i="2" s="1"/>
  <c r="D110" i="37"/>
  <c r="E110" i="37" s="1"/>
  <c r="F110" i="37" s="1"/>
  <c r="F115" i="37" s="1"/>
  <c r="F72" i="37"/>
  <c r="D66" i="37"/>
  <c r="E66" i="37" s="1"/>
  <c r="F66" i="37" s="1"/>
  <c r="D45" i="37"/>
  <c r="E45" i="37" s="1"/>
  <c r="D35" i="37"/>
  <c r="F35" i="37" s="1"/>
  <c r="D36" i="37"/>
  <c r="D37" i="37"/>
  <c r="E37" i="37" s="1"/>
  <c r="F37" i="37" s="1"/>
  <c r="D38" i="37"/>
  <c r="D39" i="37"/>
  <c r="D40" i="37"/>
  <c r="E40" i="37" s="1"/>
  <c r="F40" i="37" s="1"/>
  <c r="D34" i="37"/>
  <c r="E34" i="37" s="1"/>
  <c r="F34" i="37" s="1"/>
  <c r="E32" i="37"/>
  <c r="F32" i="37" s="1"/>
  <c r="D32" i="37"/>
  <c r="D31" i="37"/>
  <c r="E31" i="37" s="1"/>
  <c r="F31" i="37" s="1"/>
  <c r="D28" i="37"/>
  <c r="E28" i="37" s="1"/>
  <c r="D26" i="37"/>
  <c r="E26" i="37" s="1"/>
  <c r="F26" i="37" s="1"/>
  <c r="D21" i="37"/>
  <c r="E21" i="37" s="1"/>
  <c r="D13" i="37"/>
  <c r="E13" i="37" s="1"/>
  <c r="F13" i="37" s="1"/>
  <c r="D7" i="37"/>
  <c r="E7" i="37" s="1"/>
  <c r="C33" i="37"/>
  <c r="D127" i="20"/>
  <c r="P127" i="20" s="1"/>
  <c r="D125" i="20"/>
  <c r="P122" i="20"/>
  <c r="D66" i="20"/>
  <c r="P59" i="20"/>
  <c r="D49" i="20"/>
  <c r="D40" i="20"/>
  <c r="D37" i="20"/>
  <c r="P37" i="20" s="1"/>
  <c r="D32" i="20"/>
  <c r="P32" i="20" s="1"/>
  <c r="D31" i="20"/>
  <c r="D28" i="20"/>
  <c r="D30" i="20" s="1"/>
  <c r="D21" i="20"/>
  <c r="D13" i="20"/>
  <c r="D20" i="20" s="1"/>
  <c r="D7" i="20"/>
  <c r="O74" i="20"/>
  <c r="C41" i="20"/>
  <c r="C38" i="3"/>
  <c r="C40" i="3" s="1"/>
  <c r="F40" i="3" s="1"/>
  <c r="C53" i="25"/>
  <c r="C48" i="25"/>
  <c r="C24" i="20"/>
  <c r="D24" i="20" s="1"/>
  <c r="E20" i="20"/>
  <c r="E24" i="20"/>
  <c r="F24" i="20"/>
  <c r="G24" i="20"/>
  <c r="H24" i="20"/>
  <c r="I24" i="20"/>
  <c r="J24" i="20"/>
  <c r="K24" i="20"/>
  <c r="L24" i="20"/>
  <c r="M24" i="20"/>
  <c r="N24" i="20"/>
  <c r="O24" i="20"/>
  <c r="P13" i="20"/>
  <c r="D189" i="20"/>
  <c r="E189" i="20"/>
  <c r="F189" i="20"/>
  <c r="G189" i="20"/>
  <c r="H189" i="20"/>
  <c r="I189" i="20"/>
  <c r="J189" i="20"/>
  <c r="K189" i="20"/>
  <c r="L189" i="20"/>
  <c r="M189" i="20"/>
  <c r="N189" i="20"/>
  <c r="O189" i="20"/>
  <c r="C189" i="20"/>
  <c r="O199" i="20"/>
  <c r="D183" i="20"/>
  <c r="E183" i="20"/>
  <c r="F183" i="20"/>
  <c r="G183" i="20"/>
  <c r="G184" i="20" s="1"/>
  <c r="H183" i="20"/>
  <c r="I183" i="20"/>
  <c r="J183" i="20"/>
  <c r="K183" i="20"/>
  <c r="K184" i="20" s="1"/>
  <c r="L183" i="20"/>
  <c r="M183" i="20"/>
  <c r="N183" i="20"/>
  <c r="O183" i="20"/>
  <c r="C183" i="20"/>
  <c r="D179" i="20"/>
  <c r="E179" i="20"/>
  <c r="F179" i="20"/>
  <c r="G179" i="20"/>
  <c r="H179" i="20"/>
  <c r="I179" i="20"/>
  <c r="J179" i="20"/>
  <c r="K179" i="20"/>
  <c r="L179" i="20"/>
  <c r="M179" i="20"/>
  <c r="N179" i="20"/>
  <c r="O179" i="20"/>
  <c r="D173" i="20"/>
  <c r="D184" i="20" s="1"/>
  <c r="E173" i="20"/>
  <c r="F173" i="20"/>
  <c r="F184" i="20" s="1"/>
  <c r="G173" i="20"/>
  <c r="H173" i="20"/>
  <c r="H184" i="20" s="1"/>
  <c r="I173" i="20"/>
  <c r="J173" i="20"/>
  <c r="J184" i="20" s="1"/>
  <c r="K173" i="20"/>
  <c r="L173" i="20"/>
  <c r="L184" i="20" s="1"/>
  <c r="M173" i="20"/>
  <c r="N173" i="20"/>
  <c r="N184" i="20" s="1"/>
  <c r="O173" i="20"/>
  <c r="D26" i="20"/>
  <c r="P26" i="20" s="1"/>
  <c r="D34" i="20"/>
  <c r="D45" i="20"/>
  <c r="P45" i="20" s="1"/>
  <c r="D74" i="20"/>
  <c r="E30" i="20"/>
  <c r="E33" i="20"/>
  <c r="E41" i="20"/>
  <c r="E50" i="20"/>
  <c r="E60" i="20"/>
  <c r="E74" i="20"/>
  <c r="E83" i="20"/>
  <c r="E98" i="20" s="1"/>
  <c r="F30" i="20"/>
  <c r="F33" i="20"/>
  <c r="F41" i="20"/>
  <c r="F50" i="20"/>
  <c r="F60" i="20"/>
  <c r="F74" i="20"/>
  <c r="F83" i="20"/>
  <c r="F98" i="20" s="1"/>
  <c r="G30" i="20"/>
  <c r="G33" i="20"/>
  <c r="G41" i="20"/>
  <c r="G50" i="20"/>
  <c r="G60" i="20"/>
  <c r="G74" i="20"/>
  <c r="G83" i="20"/>
  <c r="G98" i="20" s="1"/>
  <c r="H30" i="20"/>
  <c r="H33" i="20"/>
  <c r="H41" i="20"/>
  <c r="H50" i="20"/>
  <c r="H60" i="20"/>
  <c r="H74" i="20"/>
  <c r="I30" i="20"/>
  <c r="I33" i="20"/>
  <c r="I41" i="20"/>
  <c r="I50" i="20"/>
  <c r="I60" i="20"/>
  <c r="I74" i="20"/>
  <c r="J30" i="20"/>
  <c r="J33" i="20"/>
  <c r="J41" i="20"/>
  <c r="J50" i="20"/>
  <c r="J60" i="20"/>
  <c r="J74" i="20"/>
  <c r="J83" i="20"/>
  <c r="J98" i="20" s="1"/>
  <c r="K30" i="20"/>
  <c r="K33" i="20"/>
  <c r="K41" i="20"/>
  <c r="K50" i="20"/>
  <c r="K60" i="20"/>
  <c r="K74" i="20"/>
  <c r="L30" i="20"/>
  <c r="L33" i="20"/>
  <c r="L41" i="20"/>
  <c r="L50" i="20"/>
  <c r="L60" i="20"/>
  <c r="L74" i="20"/>
  <c r="M33" i="20"/>
  <c r="M41" i="20"/>
  <c r="M50" i="20"/>
  <c r="M30" i="20"/>
  <c r="M60" i="20"/>
  <c r="M74" i="20"/>
  <c r="N30" i="20"/>
  <c r="N33" i="20"/>
  <c r="N41" i="20"/>
  <c r="N50" i="20"/>
  <c r="N60" i="20"/>
  <c r="N74" i="20"/>
  <c r="O33" i="20"/>
  <c r="O41" i="20"/>
  <c r="O50" i="20"/>
  <c r="O30" i="20"/>
  <c r="O60" i="20"/>
  <c r="P34" i="20"/>
  <c r="P40" i="20"/>
  <c r="P57" i="20"/>
  <c r="P58" i="20"/>
  <c r="D103" i="20"/>
  <c r="E103" i="20"/>
  <c r="F103" i="20"/>
  <c r="G103" i="20"/>
  <c r="H103" i="20"/>
  <c r="I103" i="20"/>
  <c r="J103" i="20"/>
  <c r="K103" i="20"/>
  <c r="L103" i="20"/>
  <c r="M103" i="20"/>
  <c r="N103" i="20"/>
  <c r="O103" i="20"/>
  <c r="P103" i="20"/>
  <c r="D83" i="20"/>
  <c r="D98" i="20" s="1"/>
  <c r="H83" i="20"/>
  <c r="I83" i="20"/>
  <c r="K83" i="20"/>
  <c r="K98" i="20" s="1"/>
  <c r="L83" i="20"/>
  <c r="L98" i="20" s="1"/>
  <c r="M83" i="20"/>
  <c r="M98" i="20" s="1"/>
  <c r="N83" i="20"/>
  <c r="O83" i="20"/>
  <c r="O98" i="20" s="1"/>
  <c r="P79" i="20"/>
  <c r="P82" i="20"/>
  <c r="D50" i="28"/>
  <c r="F27" i="23"/>
  <c r="E27" i="23"/>
  <c r="D27" i="23"/>
  <c r="C27" i="23"/>
  <c r="E80" i="36"/>
  <c r="E93" i="36" s="1"/>
  <c r="D80" i="36"/>
  <c r="D93" i="36" s="1"/>
  <c r="E13" i="36"/>
  <c r="E19" i="36" s="1"/>
  <c r="D13" i="36"/>
  <c r="D19" i="36" s="1"/>
  <c r="C13" i="36"/>
  <c r="C19" i="36" s="1"/>
  <c r="C14" i="3"/>
  <c r="C20" i="3" s="1"/>
  <c r="C26" i="3"/>
  <c r="C51" i="3"/>
  <c r="F51" i="3" s="1"/>
  <c r="C57" i="3"/>
  <c r="F57" i="3" s="1"/>
  <c r="C65" i="3"/>
  <c r="F65" i="3" s="1"/>
  <c r="C61" i="3"/>
  <c r="F61" i="3" s="1"/>
  <c r="C70" i="36"/>
  <c r="F70" i="36" s="1"/>
  <c r="E31" i="36"/>
  <c r="E33" i="36" s="1"/>
  <c r="E44" i="36"/>
  <c r="E65" i="36"/>
  <c r="D31" i="36"/>
  <c r="D33" i="36" s="1"/>
  <c r="D44" i="36"/>
  <c r="D65" i="36"/>
  <c r="F14" i="36"/>
  <c r="F15" i="36"/>
  <c r="F16" i="36"/>
  <c r="F17" i="36"/>
  <c r="F27" i="36"/>
  <c r="F28" i="36"/>
  <c r="F30" i="36"/>
  <c r="F34" i="36"/>
  <c r="F36" i="36"/>
  <c r="F38" i="36"/>
  <c r="F39" i="36"/>
  <c r="F40" i="36"/>
  <c r="F42" i="36"/>
  <c r="F43" i="36"/>
  <c r="F56" i="36"/>
  <c r="F59" i="36"/>
  <c r="F61" i="36" s="1"/>
  <c r="F60" i="36"/>
  <c r="C48" i="36"/>
  <c r="F48" i="36" s="1"/>
  <c r="F62" i="36"/>
  <c r="F64" i="36"/>
  <c r="E61" i="36"/>
  <c r="D61" i="36"/>
  <c r="C55" i="36"/>
  <c r="C31" i="36"/>
  <c r="C33" i="36" s="1"/>
  <c r="C44" i="36"/>
  <c r="C61" i="36"/>
  <c r="C65" i="36"/>
  <c r="F8" i="36"/>
  <c r="F13" i="36" s="1"/>
  <c r="F19" i="36" s="1"/>
  <c r="F12" i="36"/>
  <c r="C75" i="36"/>
  <c r="C80" i="36"/>
  <c r="C86" i="36"/>
  <c r="C91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79" i="36"/>
  <c r="F78" i="36"/>
  <c r="F75" i="36"/>
  <c r="F74" i="36"/>
  <c r="F73" i="36"/>
  <c r="F72" i="36"/>
  <c r="F71" i="36"/>
  <c r="F69" i="36"/>
  <c r="F68" i="36"/>
  <c r="F67" i="36"/>
  <c r="F47" i="36"/>
  <c r="F46" i="36"/>
  <c r="F45" i="36"/>
  <c r="F24" i="36"/>
  <c r="F23" i="36"/>
  <c r="C22" i="36"/>
  <c r="F22" i="36" s="1"/>
  <c r="F21" i="36"/>
  <c r="F20" i="36"/>
  <c r="F53" i="36"/>
  <c r="F52" i="36"/>
  <c r="F51" i="36"/>
  <c r="F50" i="36"/>
  <c r="E48" i="37"/>
  <c r="F48" i="37" s="1"/>
  <c r="C88" i="37"/>
  <c r="E102" i="37"/>
  <c r="D24" i="37"/>
  <c r="D33" i="37"/>
  <c r="D50" i="37"/>
  <c r="D60" i="37"/>
  <c r="D97" i="37"/>
  <c r="D98" i="37"/>
  <c r="E15" i="37"/>
  <c r="F15" i="37" s="1"/>
  <c r="E18" i="37"/>
  <c r="F18" i="37" s="1"/>
  <c r="C20" i="37"/>
  <c r="C24" i="37"/>
  <c r="C30" i="37"/>
  <c r="E36" i="37"/>
  <c r="E39" i="37"/>
  <c r="C41" i="37"/>
  <c r="E43" i="37"/>
  <c r="F43" i="37" s="1"/>
  <c r="C44" i="37"/>
  <c r="C50" i="37"/>
  <c r="E55" i="37"/>
  <c r="C60" i="37"/>
  <c r="E62" i="37"/>
  <c r="E68" i="37"/>
  <c r="E69" i="37" s="1"/>
  <c r="F69" i="37" s="1"/>
  <c r="E70" i="37"/>
  <c r="F70" i="37" s="1"/>
  <c r="C74" i="37"/>
  <c r="E77" i="37"/>
  <c r="E78" i="37"/>
  <c r="C83" i="37"/>
  <c r="C97" i="37"/>
  <c r="C103" i="37"/>
  <c r="C108" i="37"/>
  <c r="C120" i="37"/>
  <c r="F76" i="37"/>
  <c r="F68" i="37"/>
  <c r="F67" i="37"/>
  <c r="F61" i="37"/>
  <c r="F58" i="37"/>
  <c r="F54" i="37"/>
  <c r="F52" i="37"/>
  <c r="F46" i="37"/>
  <c r="F42" i="37"/>
  <c r="F38" i="37"/>
  <c r="F17" i="37"/>
  <c r="F14" i="37"/>
  <c r="F12" i="37"/>
  <c r="F11" i="37"/>
  <c r="F10" i="37"/>
  <c r="F9" i="37"/>
  <c r="F8" i="37"/>
  <c r="I8" i="21"/>
  <c r="H7" i="21"/>
  <c r="I7" i="21" s="1"/>
  <c r="H9" i="21"/>
  <c r="I9" i="21" s="1"/>
  <c r="H10" i="21"/>
  <c r="I10" i="21" s="1"/>
  <c r="G11" i="21"/>
  <c r="F11" i="21"/>
  <c r="E11" i="21"/>
  <c r="D11" i="21"/>
  <c r="C11" i="21"/>
  <c r="D10" i="12"/>
  <c r="D8" i="12"/>
  <c r="E30" i="11"/>
  <c r="C30" i="11" s="1"/>
  <c r="D30" i="11" s="1"/>
  <c r="E29" i="11"/>
  <c r="C29" i="11" s="1"/>
  <c r="D29" i="11" s="1"/>
  <c r="E23" i="11"/>
  <c r="C23" i="11" s="1"/>
  <c r="D23" i="11" s="1"/>
  <c r="C80" i="3"/>
  <c r="C70" i="3"/>
  <c r="F70" i="3" s="1"/>
  <c r="C75" i="3"/>
  <c r="C86" i="3"/>
  <c r="F86" i="3" s="1"/>
  <c r="C91" i="3"/>
  <c r="F91" i="3" s="1"/>
  <c r="F92" i="3"/>
  <c r="F90" i="3"/>
  <c r="F89" i="3"/>
  <c r="F88" i="3"/>
  <c r="F87" i="3"/>
  <c r="F85" i="3"/>
  <c r="F84" i="3"/>
  <c r="F83" i="3"/>
  <c r="F82" i="3"/>
  <c r="F81" i="3"/>
  <c r="F79" i="3"/>
  <c r="F78" i="3"/>
  <c r="F77" i="3"/>
  <c r="F76" i="3"/>
  <c r="F75" i="3"/>
  <c r="F74" i="3"/>
  <c r="F73" i="3"/>
  <c r="F72" i="3"/>
  <c r="F71" i="3"/>
  <c r="F69" i="3"/>
  <c r="F68" i="3"/>
  <c r="F67" i="3"/>
  <c r="F64" i="3"/>
  <c r="F63" i="3"/>
  <c r="F62" i="3"/>
  <c r="F60" i="3"/>
  <c r="F59" i="3"/>
  <c r="F58" i="3"/>
  <c r="F56" i="3"/>
  <c r="F55" i="3"/>
  <c r="F54" i="3"/>
  <c r="F53" i="3"/>
  <c r="F52" i="3"/>
  <c r="F50" i="3"/>
  <c r="F49" i="3"/>
  <c r="F48" i="3"/>
  <c r="F47" i="3"/>
  <c r="F46" i="3"/>
  <c r="F45" i="3"/>
  <c r="F44" i="3"/>
  <c r="F43" i="3"/>
  <c r="F42" i="3"/>
  <c r="F41" i="3"/>
  <c r="F39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19" i="3"/>
  <c r="F18" i="3"/>
  <c r="F17" i="3"/>
  <c r="F16" i="3"/>
  <c r="F15" i="3"/>
  <c r="F14" i="3"/>
  <c r="F13" i="3"/>
  <c r="F12" i="3"/>
  <c r="F11" i="3"/>
  <c r="F10" i="3"/>
  <c r="F9" i="3"/>
  <c r="F8" i="3"/>
  <c r="C21" i="2"/>
  <c r="C25" i="2"/>
  <c r="C31" i="2"/>
  <c r="C34" i="2"/>
  <c r="C42" i="2"/>
  <c r="C51" i="2"/>
  <c r="C45" i="2"/>
  <c r="C61" i="2"/>
  <c r="C75" i="2"/>
  <c r="C84" i="2"/>
  <c r="C89" i="2"/>
  <c r="C121" i="2"/>
  <c r="C104" i="2"/>
  <c r="F8" i="2"/>
  <c r="C62" i="25"/>
  <c r="C9" i="25"/>
  <c r="C23" i="32"/>
  <c r="E38" i="14"/>
  <c r="C118" i="25"/>
  <c r="C129" i="25" s="1"/>
  <c r="C124" i="25"/>
  <c r="C128" i="25"/>
  <c r="C16" i="25"/>
  <c r="C39" i="25"/>
  <c r="C25" i="25"/>
  <c r="C89" i="25"/>
  <c r="C96" i="25"/>
  <c r="C107" i="25"/>
  <c r="C111" i="25"/>
  <c r="C139" i="25"/>
  <c r="C152" i="25" s="1"/>
  <c r="C145" i="25"/>
  <c r="O131" i="20"/>
  <c r="O137" i="20"/>
  <c r="O149" i="20"/>
  <c r="O151" i="20" s="1"/>
  <c r="O162" i="20"/>
  <c r="N131" i="20"/>
  <c r="N137" i="20"/>
  <c r="N162" i="20"/>
  <c r="N149" i="20"/>
  <c r="N151" i="20" s="1"/>
  <c r="N199" i="20"/>
  <c r="N212" i="20" s="1"/>
  <c r="M131" i="20"/>
  <c r="M137" i="20"/>
  <c r="M149" i="20"/>
  <c r="M151" i="20" s="1"/>
  <c r="M162" i="20"/>
  <c r="M199" i="20"/>
  <c r="L131" i="20"/>
  <c r="L137" i="20"/>
  <c r="L149" i="20"/>
  <c r="L151" i="20" s="1"/>
  <c r="L162" i="20"/>
  <c r="L199" i="20"/>
  <c r="L212" i="20" s="1"/>
  <c r="K131" i="20"/>
  <c r="K137" i="20"/>
  <c r="K149" i="20"/>
  <c r="K151" i="20" s="1"/>
  <c r="K162" i="20"/>
  <c r="K199" i="20"/>
  <c r="J131" i="20"/>
  <c r="J137" i="20"/>
  <c r="J149" i="20"/>
  <c r="J151" i="20" s="1"/>
  <c r="J162" i="20"/>
  <c r="J199" i="20"/>
  <c r="J212" i="20" s="1"/>
  <c r="I131" i="20"/>
  <c r="I137" i="20"/>
  <c r="I149" i="20"/>
  <c r="I151" i="20" s="1"/>
  <c r="I162" i="20"/>
  <c r="I199" i="20"/>
  <c r="H131" i="20"/>
  <c r="H137" i="20"/>
  <c r="H149" i="20"/>
  <c r="H151" i="20" s="1"/>
  <c r="H162" i="20"/>
  <c r="H199" i="20"/>
  <c r="H212" i="20" s="1"/>
  <c r="G131" i="20"/>
  <c r="G137" i="20"/>
  <c r="G149" i="20"/>
  <c r="G151" i="20" s="1"/>
  <c r="G162" i="20"/>
  <c r="G199" i="20"/>
  <c r="F131" i="20"/>
  <c r="F137" i="20"/>
  <c r="F149" i="20"/>
  <c r="F151" i="20" s="1"/>
  <c r="F162" i="20"/>
  <c r="F199" i="20"/>
  <c r="F212" i="20" s="1"/>
  <c r="E131" i="20"/>
  <c r="E137" i="20"/>
  <c r="E149" i="20"/>
  <c r="E151" i="20" s="1"/>
  <c r="E162" i="20"/>
  <c r="E199" i="20"/>
  <c r="D131" i="20"/>
  <c r="D137" i="20"/>
  <c r="D149" i="20"/>
  <c r="D151" i="20" s="1"/>
  <c r="D199" i="20"/>
  <c r="D162" i="20"/>
  <c r="C166" i="20"/>
  <c r="C131" i="20"/>
  <c r="C137" i="20"/>
  <c r="C149" i="20"/>
  <c r="C151" i="20" s="1"/>
  <c r="C162" i="20"/>
  <c r="C179" i="20"/>
  <c r="C173" i="20"/>
  <c r="C199" i="20"/>
  <c r="C212" i="20" s="1"/>
  <c r="C140" i="20"/>
  <c r="N98" i="20"/>
  <c r="I98" i="20"/>
  <c r="H97" i="20"/>
  <c r="C20" i="20"/>
  <c r="C25" i="20" s="1"/>
  <c r="P211" i="20"/>
  <c r="P210" i="20"/>
  <c r="P205" i="20"/>
  <c r="P195" i="20"/>
  <c r="P194" i="20"/>
  <c r="P189" i="20"/>
  <c r="P183" i="20"/>
  <c r="P179" i="20"/>
  <c r="P173" i="20"/>
  <c r="P166" i="20"/>
  <c r="P155" i="20"/>
  <c r="P148" i="20"/>
  <c r="P147" i="20"/>
  <c r="P144" i="20"/>
  <c r="P143" i="20"/>
  <c r="P140" i="20"/>
  <c r="P128" i="20"/>
  <c r="P125" i="20"/>
  <c r="P120" i="20"/>
  <c r="P111" i="20"/>
  <c r="P110" i="20"/>
  <c r="P108" i="20"/>
  <c r="P97" i="20"/>
  <c r="P96" i="20"/>
  <c r="P95" i="20"/>
  <c r="P94" i="20"/>
  <c r="P93" i="20"/>
  <c r="P92" i="20"/>
  <c r="P91" i="20"/>
  <c r="P90" i="20"/>
  <c r="P89" i="20"/>
  <c r="P88" i="20"/>
  <c r="P87" i="20"/>
  <c r="P86" i="20"/>
  <c r="P85" i="20"/>
  <c r="P84" i="20"/>
  <c r="P81" i="20"/>
  <c r="P80" i="20"/>
  <c r="P78" i="20"/>
  <c r="P77" i="20"/>
  <c r="P76" i="20"/>
  <c r="P73" i="20"/>
  <c r="P72" i="20"/>
  <c r="P71" i="20"/>
  <c r="P70" i="20"/>
  <c r="P69" i="20"/>
  <c r="P68" i="20"/>
  <c r="P67" i="20"/>
  <c r="P66" i="20"/>
  <c r="P65" i="20"/>
  <c r="P64" i="20"/>
  <c r="P63" i="20"/>
  <c r="P62" i="20"/>
  <c r="P61" i="20"/>
  <c r="P56" i="20"/>
  <c r="P55" i="20"/>
  <c r="P54" i="20"/>
  <c r="P53" i="20"/>
  <c r="P52" i="20"/>
  <c r="P49" i="20"/>
  <c r="P48" i="20"/>
  <c r="P47" i="20"/>
  <c r="P46" i="20"/>
  <c r="P44" i="20"/>
  <c r="P43" i="20"/>
  <c r="P42" i="20"/>
  <c r="P39" i="20"/>
  <c r="P38" i="20"/>
  <c r="P36" i="20"/>
  <c r="P35" i="20"/>
  <c r="P31" i="20"/>
  <c r="P29" i="20"/>
  <c r="P28" i="20"/>
  <c r="P27" i="20"/>
  <c r="P23" i="20"/>
  <c r="P21" i="20"/>
  <c r="P19" i="20"/>
  <c r="P17" i="20"/>
  <c r="P16" i="20"/>
  <c r="P22" i="20"/>
  <c r="P18" i="20"/>
  <c r="P15" i="20"/>
  <c r="P14" i="20"/>
  <c r="P12" i="20"/>
  <c r="P11" i="20"/>
  <c r="P10" i="20"/>
  <c r="P9" i="20"/>
  <c r="C33" i="20"/>
  <c r="C44" i="20"/>
  <c r="C50" i="20"/>
  <c r="C30" i="20"/>
  <c r="C60" i="20"/>
  <c r="C74" i="20"/>
  <c r="C83" i="20"/>
  <c r="C88" i="20"/>
  <c r="C97" i="20"/>
  <c r="C120" i="20"/>
  <c r="C108" i="20"/>
  <c r="C103" i="20"/>
  <c r="C34" i="32"/>
  <c r="C11" i="32"/>
  <c r="C117" i="31"/>
  <c r="C106" i="31"/>
  <c r="C95" i="31"/>
  <c r="C84" i="31"/>
  <c r="C29" i="31"/>
  <c r="C18" i="31"/>
  <c r="C40" i="31"/>
  <c r="C51" i="31"/>
  <c r="C62" i="31"/>
  <c r="C73" i="31"/>
  <c r="C117" i="30"/>
  <c r="C106" i="30"/>
  <c r="C84" i="30"/>
  <c r="C95" i="30"/>
  <c r="C73" i="30"/>
  <c r="C29" i="30"/>
  <c r="C18" i="30"/>
  <c r="C51" i="30"/>
  <c r="C62" i="30"/>
  <c r="C40" i="30"/>
  <c r="C17" i="29"/>
  <c r="C24" i="29"/>
  <c r="C41" i="29"/>
  <c r="C27" i="29"/>
  <c r="C15" i="29"/>
  <c r="B42" i="18"/>
  <c r="B44" i="18" s="1"/>
  <c r="B36" i="18"/>
  <c r="C14" i="11"/>
  <c r="C20" i="8"/>
  <c r="C24" i="8"/>
  <c r="C28" i="8"/>
  <c r="C12" i="8"/>
  <c r="E9" i="2"/>
  <c r="F9" i="2" s="1"/>
  <c r="E60" i="37" l="1"/>
  <c r="D41" i="37"/>
  <c r="O184" i="20"/>
  <c r="M184" i="20"/>
  <c r="I184" i="20"/>
  <c r="E184" i="20"/>
  <c r="P131" i="20"/>
  <c r="D25" i="20"/>
  <c r="C112" i="25"/>
  <c r="C130" i="25" s="1"/>
  <c r="C153" i="25" s="1"/>
  <c r="C108" i="2"/>
  <c r="C107" i="2"/>
  <c r="C109" i="2" s="1"/>
  <c r="F7" i="37"/>
  <c r="E20" i="37"/>
  <c r="F28" i="37"/>
  <c r="F30" i="37" s="1"/>
  <c r="E30" i="37"/>
  <c r="F45" i="37"/>
  <c r="E50" i="37"/>
  <c r="F21" i="37"/>
  <c r="F24" i="37" s="1"/>
  <c r="E24" i="37"/>
  <c r="C29" i="8"/>
  <c r="F38" i="3"/>
  <c r="F55" i="37"/>
  <c r="F60" i="37" s="1"/>
  <c r="E44" i="37"/>
  <c r="F44" i="37" s="1"/>
  <c r="D74" i="37"/>
  <c r="C98" i="37"/>
  <c r="D51" i="20"/>
  <c r="O212" i="20"/>
  <c r="P162" i="20"/>
  <c r="P137" i="20"/>
  <c r="I11" i="21"/>
  <c r="D30" i="37"/>
  <c r="D60" i="20"/>
  <c r="P60" i="20"/>
  <c r="E10" i="2"/>
  <c r="F10" i="2" s="1"/>
  <c r="C93" i="3"/>
  <c r="F93" i="3" s="1"/>
  <c r="H11" i="21"/>
  <c r="D20" i="37"/>
  <c r="D25" i="37" s="1"/>
  <c r="E33" i="37"/>
  <c r="F80" i="36"/>
  <c r="F93" i="36" s="1"/>
  <c r="F65" i="36"/>
  <c r="P30" i="20"/>
  <c r="F39" i="37"/>
  <c r="D66" i="36"/>
  <c r="D94" i="36" s="1"/>
  <c r="C66" i="36"/>
  <c r="F50" i="37"/>
  <c r="D51" i="37"/>
  <c r="F33" i="37"/>
  <c r="C25" i="37"/>
  <c r="P199" i="20"/>
  <c r="P212" i="20" s="1"/>
  <c r="C184" i="20"/>
  <c r="C115" i="20"/>
  <c r="H167" i="20"/>
  <c r="H185" i="20" s="1"/>
  <c r="H213" i="20" s="1"/>
  <c r="P151" i="20"/>
  <c r="O167" i="20"/>
  <c r="O185" i="20" s="1"/>
  <c r="O213" i="20" s="1"/>
  <c r="H98" i="20"/>
  <c r="P98" i="20" s="1"/>
  <c r="P74" i="20"/>
  <c r="F51" i="20"/>
  <c r="N51" i="20"/>
  <c r="L51" i="20"/>
  <c r="J51" i="20"/>
  <c r="H51" i="20"/>
  <c r="F20" i="20"/>
  <c r="F25" i="20" s="1"/>
  <c r="E25" i="20"/>
  <c r="C98" i="20"/>
  <c r="C51" i="20"/>
  <c r="C75" i="20" s="1"/>
  <c r="C63" i="25"/>
  <c r="C132" i="25" s="1"/>
  <c r="C40" i="25"/>
  <c r="C42" i="29"/>
  <c r="F80" i="3"/>
  <c r="F20" i="3"/>
  <c r="C66" i="3"/>
  <c r="C99" i="2"/>
  <c r="E79" i="37"/>
  <c r="E80" i="37" s="1"/>
  <c r="F78" i="37"/>
  <c r="E41" i="37"/>
  <c r="F36" i="37"/>
  <c r="E103" i="37"/>
  <c r="F102" i="37"/>
  <c r="C26" i="2"/>
  <c r="E63" i="37"/>
  <c r="F62" i="37"/>
  <c r="E51" i="20"/>
  <c r="P8" i="20"/>
  <c r="D167" i="20"/>
  <c r="E167" i="20"/>
  <c r="E185" i="20" s="1"/>
  <c r="F167" i="20"/>
  <c r="F185" i="20" s="1"/>
  <c r="F213" i="20" s="1"/>
  <c r="G167" i="20"/>
  <c r="G185" i="20" s="1"/>
  <c r="I167" i="20"/>
  <c r="J167" i="20"/>
  <c r="J185" i="20" s="1"/>
  <c r="J213" i="20" s="1"/>
  <c r="K167" i="20"/>
  <c r="K185" i="20" s="1"/>
  <c r="L167" i="20"/>
  <c r="L185" i="20" s="1"/>
  <c r="L213" i="20" s="1"/>
  <c r="M167" i="20"/>
  <c r="C52" i="2"/>
  <c r="C51" i="37"/>
  <c r="F44" i="36"/>
  <c r="E66" i="36"/>
  <c r="E94" i="36" s="1"/>
  <c r="O51" i="20"/>
  <c r="K51" i="20"/>
  <c r="P83" i="20"/>
  <c r="P149" i="20"/>
  <c r="C167" i="20"/>
  <c r="N167" i="20"/>
  <c r="N185" i="20" s="1"/>
  <c r="N213" i="20" s="1"/>
  <c r="F20" i="37"/>
  <c r="C93" i="36"/>
  <c r="F31" i="36"/>
  <c r="F33" i="36" s="1"/>
  <c r="F66" i="36" s="1"/>
  <c r="M51" i="20"/>
  <c r="I51" i="20"/>
  <c r="G51" i="20"/>
  <c r="D212" i="20"/>
  <c r="M212" i="20"/>
  <c r="K212" i="20"/>
  <c r="I212" i="20"/>
  <c r="G212" i="20"/>
  <c r="E212" i="20"/>
  <c r="P24" i="20"/>
  <c r="C94" i="36" l="1"/>
  <c r="E51" i="37"/>
  <c r="D75" i="37"/>
  <c r="D99" i="37" s="1"/>
  <c r="D123" i="37" s="1"/>
  <c r="E25" i="37"/>
  <c r="P184" i="20"/>
  <c r="C185" i="20"/>
  <c r="C213" i="20" s="1"/>
  <c r="M185" i="20"/>
  <c r="M213" i="20" s="1"/>
  <c r="I185" i="20"/>
  <c r="I213" i="20" s="1"/>
  <c r="P33" i="20"/>
  <c r="P51" i="20" s="1"/>
  <c r="D75" i="20"/>
  <c r="D99" i="20" s="1"/>
  <c r="D123" i="20" s="1"/>
  <c r="C131" i="25"/>
  <c r="C94" i="3"/>
  <c r="F94" i="3" s="1"/>
  <c r="F25" i="37"/>
  <c r="E11" i="2"/>
  <c r="F11" i="2" s="1"/>
  <c r="E75" i="20"/>
  <c r="E99" i="20" s="1"/>
  <c r="E123" i="20" s="1"/>
  <c r="F66" i="3"/>
  <c r="C75" i="37"/>
  <c r="C99" i="37" s="1"/>
  <c r="C123" i="37" s="1"/>
  <c r="F41" i="37"/>
  <c r="F51" i="37" s="1"/>
  <c r="F94" i="36"/>
  <c r="F75" i="20"/>
  <c r="F99" i="20" s="1"/>
  <c r="F123" i="20" s="1"/>
  <c r="G20" i="20"/>
  <c r="G25" i="20" s="1"/>
  <c r="G75" i="20" s="1"/>
  <c r="G99" i="20" s="1"/>
  <c r="G123" i="20" s="1"/>
  <c r="C99" i="20"/>
  <c r="C123" i="20" s="1"/>
  <c r="C64" i="25"/>
  <c r="C81" i="25" s="1"/>
  <c r="D185" i="20"/>
  <c r="P167" i="20"/>
  <c r="C76" i="2"/>
  <c r="E104" i="37"/>
  <c r="F103" i="37"/>
  <c r="E81" i="37"/>
  <c r="F80" i="37"/>
  <c r="F63" i="37"/>
  <c r="E64" i="37"/>
  <c r="K213" i="20"/>
  <c r="G213" i="20"/>
  <c r="E213" i="20"/>
  <c r="E12" i="2" l="1"/>
  <c r="H20" i="20"/>
  <c r="H25" i="20" s="1"/>
  <c r="H75" i="20" s="1"/>
  <c r="H99" i="20" s="1"/>
  <c r="H123" i="20" s="1"/>
  <c r="E65" i="37"/>
  <c r="F65" i="37" s="1"/>
  <c r="F64" i="37"/>
  <c r="F74" i="37" s="1"/>
  <c r="F75" i="37" s="1"/>
  <c r="F81" i="37"/>
  <c r="E82" i="37"/>
  <c r="E83" i="37" s="1"/>
  <c r="E105" i="37"/>
  <c r="F104" i="37"/>
  <c r="C100" i="2"/>
  <c r="D213" i="20"/>
  <c r="P185" i="20"/>
  <c r="E13" i="2"/>
  <c r="F12" i="2"/>
  <c r="E74" i="37" l="1"/>
  <c r="E75" i="37" s="1"/>
  <c r="I20" i="20"/>
  <c r="I25" i="20" s="1"/>
  <c r="I75" i="20" s="1"/>
  <c r="I99" i="20" s="1"/>
  <c r="I123" i="20" s="1"/>
  <c r="F13" i="2"/>
  <c r="E14" i="2"/>
  <c r="C124" i="2"/>
  <c r="E106" i="37"/>
  <c r="F105" i="37"/>
  <c r="J20" i="20" l="1"/>
  <c r="J25" i="20" s="1"/>
  <c r="J75" i="20" s="1"/>
  <c r="J99" i="20" s="1"/>
  <c r="J123" i="20" s="1"/>
  <c r="F14" i="2"/>
  <c r="E15" i="2"/>
  <c r="E107" i="37"/>
  <c r="F106" i="37"/>
  <c r="K20" i="20" l="1"/>
  <c r="K25" i="20" s="1"/>
  <c r="K75" i="20" s="1"/>
  <c r="K99" i="20" s="1"/>
  <c r="K123" i="20" s="1"/>
  <c r="E108" i="37"/>
  <c r="F107" i="37"/>
  <c r="F85" i="37"/>
  <c r="F15" i="2"/>
  <c r="E16" i="2"/>
  <c r="L20" i="20" l="1"/>
  <c r="L25" i="20" s="1"/>
  <c r="L75" i="20" s="1"/>
  <c r="L99" i="20" s="1"/>
  <c r="L123" i="20" s="1"/>
  <c r="F86" i="37"/>
  <c r="E109" i="37"/>
  <c r="F108" i="37"/>
  <c r="E17" i="2"/>
  <c r="F16" i="2"/>
  <c r="M20" i="20" l="1"/>
  <c r="M25" i="20" s="1"/>
  <c r="M75" i="20" s="1"/>
  <c r="M99" i="20" s="1"/>
  <c r="M123" i="20" s="1"/>
  <c r="F17" i="2"/>
  <c r="E18" i="2"/>
  <c r="F109" i="37"/>
  <c r="O20" i="20" l="1"/>
  <c r="O25" i="20" s="1"/>
  <c r="O75" i="20" s="1"/>
  <c r="O99" i="20" s="1"/>
  <c r="O123" i="20" s="1"/>
  <c r="N20" i="20"/>
  <c r="N25" i="20" s="1"/>
  <c r="N75" i="20" s="1"/>
  <c r="N99" i="20" s="1"/>
  <c r="N123" i="20" s="1"/>
  <c r="P7" i="20"/>
  <c r="P20" i="20" s="1"/>
  <c r="P25" i="20" s="1"/>
  <c r="P75" i="20" s="1"/>
  <c r="P99" i="20" s="1"/>
  <c r="P123" i="20" s="1"/>
  <c r="F18" i="2"/>
  <c r="E19" i="2"/>
  <c r="F19" i="2" l="1"/>
  <c r="E20" i="2"/>
  <c r="E21" i="2" l="1"/>
  <c r="F20" i="2"/>
  <c r="F21" i="2" l="1"/>
  <c r="E22" i="2"/>
  <c r="F22" i="2" l="1"/>
  <c r="E23" i="2"/>
  <c r="F23" i="2" l="1"/>
  <c r="E24" i="2"/>
  <c r="E25" i="2" l="1"/>
  <c r="F24" i="2"/>
  <c r="E97" i="37" l="1"/>
  <c r="E98" i="37" s="1"/>
  <c r="E99" i="37" s="1"/>
  <c r="E26" i="2"/>
  <c r="F25" i="2"/>
  <c r="F97" i="37"/>
  <c r="F98" i="37" s="1"/>
  <c r="F99" i="37" s="1"/>
  <c r="E27" i="2" l="1"/>
  <c r="F26" i="2"/>
  <c r="F27" i="2" l="1"/>
  <c r="E28" i="2"/>
  <c r="E29" i="2" l="1"/>
  <c r="F28" i="2"/>
  <c r="F29" i="2" l="1"/>
  <c r="E30" i="2"/>
  <c r="F123" i="37" l="1"/>
  <c r="E123" i="37"/>
  <c r="F30" i="2"/>
  <c r="E31" i="2"/>
  <c r="E32" i="2" l="1"/>
  <c r="F31" i="2"/>
  <c r="E33" i="2" l="1"/>
  <c r="F32" i="2"/>
  <c r="F33" i="2" l="1"/>
  <c r="E34" i="2"/>
  <c r="F34" i="2" l="1"/>
  <c r="E35" i="2"/>
  <c r="F35" i="2" l="1"/>
  <c r="E36" i="2"/>
  <c r="E37" i="2" l="1"/>
  <c r="F36" i="2"/>
  <c r="F37" i="2" l="1"/>
  <c r="E38" i="2"/>
  <c r="F38" i="2" l="1"/>
  <c r="E39" i="2"/>
  <c r="F39" i="2" l="1"/>
  <c r="E40" i="2"/>
  <c r="E41" i="2" l="1"/>
  <c r="F40" i="2"/>
  <c r="F41" i="2" l="1"/>
  <c r="E42" i="2"/>
  <c r="E43" i="2" l="1"/>
  <c r="F42" i="2"/>
  <c r="F43" i="2" l="1"/>
  <c r="E44" i="2"/>
  <c r="E45" i="2" l="1"/>
  <c r="F44" i="2"/>
  <c r="E46" i="2" l="1"/>
  <c r="F45" i="2"/>
  <c r="F46" i="2" l="1"/>
  <c r="E47" i="2"/>
  <c r="F47" i="2" l="1"/>
  <c r="E48" i="2"/>
  <c r="E49" i="2" l="1"/>
  <c r="F48" i="2"/>
  <c r="F49" i="2" l="1"/>
  <c r="E50" i="2"/>
  <c r="F50" i="2" l="1"/>
  <c r="E51" i="2"/>
  <c r="F51" i="2" l="1"/>
  <c r="E52" i="2"/>
  <c r="E53" i="2" l="1"/>
  <c r="F52" i="2"/>
  <c r="F53" i="2" l="1"/>
  <c r="E54" i="2"/>
  <c r="F54" i="2" l="1"/>
  <c r="E55" i="2"/>
  <c r="F55" i="2" l="1"/>
  <c r="E56" i="2"/>
  <c r="E57" i="2" l="1"/>
  <c r="F56" i="2"/>
  <c r="F57" i="2" l="1"/>
  <c r="E58" i="2"/>
  <c r="F58" i="2" l="1"/>
  <c r="E59" i="2"/>
  <c r="F59" i="2" l="1"/>
  <c r="E60" i="2"/>
  <c r="E61" i="2" l="1"/>
  <c r="F60" i="2"/>
  <c r="E62" i="2" l="1"/>
  <c r="F61" i="2"/>
  <c r="F62" i="2" l="1"/>
  <c r="E63" i="2"/>
  <c r="F63" i="2" l="1"/>
  <c r="E64" i="2"/>
  <c r="E65" i="2" l="1"/>
  <c r="F64" i="2"/>
  <c r="F65" i="2" l="1"/>
  <c r="E66" i="2"/>
  <c r="F66" i="2" l="1"/>
  <c r="E67" i="2"/>
  <c r="F67" i="2" l="1"/>
  <c r="E68" i="2"/>
  <c r="E69" i="2" l="1"/>
  <c r="F68" i="2"/>
  <c r="F69" i="2" l="1"/>
  <c r="E70" i="2"/>
  <c r="F70" i="2" l="1"/>
  <c r="E71" i="2"/>
  <c r="F71" i="2" l="1"/>
  <c r="E72" i="2"/>
  <c r="E73" i="2" l="1"/>
  <c r="F72" i="2"/>
  <c r="F73" i="2" l="1"/>
  <c r="E74" i="2"/>
  <c r="F74" i="2" l="1"/>
  <c r="E75" i="2"/>
  <c r="F75" i="2" l="1"/>
  <c r="E76" i="2"/>
  <c r="E77" i="2" l="1"/>
  <c r="F76" i="2"/>
  <c r="F77" i="2" l="1"/>
  <c r="E78" i="2"/>
  <c r="F78" i="2" l="1"/>
  <c r="E79" i="2"/>
  <c r="F79" i="2" l="1"/>
  <c r="E80" i="2"/>
  <c r="E81" i="2" l="1"/>
  <c r="F80" i="2"/>
  <c r="F81" i="2" l="1"/>
  <c r="E82" i="2"/>
  <c r="F82" i="2" l="1"/>
  <c r="E83" i="2"/>
  <c r="F83" i="2" l="1"/>
  <c r="E84" i="2"/>
  <c r="E85" i="2" l="1"/>
  <c r="E86" i="2" s="1"/>
  <c r="F84" i="2"/>
  <c r="F86" i="2" l="1"/>
  <c r="E87" i="2"/>
  <c r="F87" i="2" l="1"/>
  <c r="E88" i="2"/>
  <c r="F88" i="2" l="1"/>
  <c r="E89" i="2"/>
  <c r="F89" i="2" l="1"/>
  <c r="E90" i="2"/>
  <c r="F90" i="2" l="1"/>
  <c r="E91" i="2"/>
  <c r="F91" i="2" l="1"/>
  <c r="E92" i="2"/>
  <c r="F92" i="2" l="1"/>
  <c r="E93" i="2"/>
  <c r="F93" i="2" l="1"/>
  <c r="E94" i="2"/>
  <c r="F94" i="2" l="1"/>
  <c r="E95" i="2"/>
  <c r="F95" i="2" l="1"/>
  <c r="E96" i="2"/>
  <c r="F96" i="2" l="1"/>
  <c r="E97" i="2"/>
  <c r="F97" i="2" l="1"/>
  <c r="E98" i="2"/>
  <c r="E99" i="2" l="1"/>
  <c r="F98" i="2"/>
  <c r="F99" i="2" l="1"/>
  <c r="E100" i="2"/>
  <c r="E101" i="2" l="1"/>
  <c r="F100" i="2"/>
  <c r="F101" i="2" l="1"/>
  <c r="E102" i="2"/>
  <c r="F102" i="2" l="1"/>
  <c r="E103" i="2"/>
  <c r="F103" i="2" l="1"/>
  <c r="E104" i="2"/>
  <c r="E105" i="2" l="1"/>
  <c r="F104" i="2"/>
  <c r="F105" i="2" l="1"/>
  <c r="E106" i="2"/>
  <c r="F106" i="2" l="1"/>
  <c r="E107" i="2"/>
  <c r="F107" i="2" l="1"/>
  <c r="E108" i="2"/>
  <c r="E109" i="2" l="1"/>
  <c r="F108" i="2"/>
  <c r="E110" i="2" l="1"/>
  <c r="F109" i="2"/>
  <c r="F110" i="2" l="1"/>
  <c r="E111" i="2"/>
  <c r="F111" i="2" l="1"/>
  <c r="E112" i="2"/>
  <c r="F112" i="2" l="1"/>
  <c r="E113" i="2"/>
  <c r="F113" i="2" l="1"/>
  <c r="E114" i="2"/>
  <c r="F114" i="2" l="1"/>
  <c r="E115" i="2"/>
  <c r="F115" i="2" l="1"/>
  <c r="E116" i="2"/>
  <c r="E117" i="2" l="1"/>
  <c r="F116" i="2"/>
  <c r="F117" i="2" l="1"/>
  <c r="E118" i="2"/>
  <c r="E119" i="2" l="1"/>
  <c r="F118" i="2"/>
  <c r="F119" i="2" l="1"/>
  <c r="E120" i="2"/>
  <c r="F120" i="2" l="1"/>
  <c r="E121" i="2"/>
  <c r="E122" i="2" l="1"/>
  <c r="F121" i="2"/>
  <c r="F122" i="2" l="1"/>
  <c r="E123" i="2"/>
  <c r="F123" i="2" l="1"/>
  <c r="E124" i="2"/>
  <c r="F124" i="2" s="1"/>
</calcChain>
</file>

<file path=xl/sharedStrings.xml><?xml version="1.0" encoding="utf-8"?>
<sst xmlns="http://schemas.openxmlformats.org/spreadsheetml/2006/main" count="2690" uniqueCount="759">
  <si>
    <t>az ellátottak térítési díjának, kártérítésének méltányossági alapon
történő elengedésének összege</t>
  </si>
  <si>
    <t>a lakosság részére lakásépítéshez, lakásfelújításhoz nyújtott kölcsönök
elengedésének összege</t>
  </si>
  <si>
    <t>a helyi adónál, gépjárműadónál biztosított kedvezmény, mentesség összege
adónemenként</t>
  </si>
  <si>
    <t>a helyiségek, eszközök hasznosításából származó bevételből nyújtott
kedvezmény, mentesség összege</t>
  </si>
  <si>
    <t>ÖSSZEVONT ELŐIRÁNYZATOK (ÖNKORMÁNYZAT ÉS KÖLTSÉGVETÉSI SZERVEI ÖSSZESEN)</t>
  </si>
  <si>
    <t>2018.</t>
  </si>
  <si>
    <t>Működési bevételek összesen</t>
  </si>
  <si>
    <t>Fizetési kötelezettségek</t>
  </si>
  <si>
    <t>2018. évi előirányzat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</si>
  <si>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</si>
  <si>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</si>
  <si>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</si>
  <si>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</si>
  <si>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</si>
  <si>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</si>
  <si>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</si>
  <si>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Saját bevételek</t>
  </si>
  <si>
    <t>B6-B7</t>
  </si>
  <si>
    <r>
      <t xml:space="preserve">a) </t>
    </r>
    <r>
      <rPr>
        <sz val="10"/>
        <color indexed="8"/>
        <rFont val="Times New Roman"/>
        <family val="1"/>
        <charset val="238"/>
      </rPr>
      <t>a Gst.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</si>
  <si>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Gst. 3. § (1) bekezdése szerinti adósságot keletkeztető ügyleteiből eredő fizetési kötelezettségeinek</t>
    </r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</si>
  <si>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</si>
  <si>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</si>
  <si>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</si>
  <si>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</si>
  <si>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</si>
  <si>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</si>
  <si>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</si>
  <si>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</si>
  <si>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</si>
  <si>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</si>
  <si>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</si>
  <si>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</si>
  <si>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</si>
  <si>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</si>
  <si>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</si>
  <si>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</si>
  <si>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</si>
  <si>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</si>
  <si>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</si>
  <si>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</si>
  <si>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</si>
  <si>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</si>
  <si>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</si>
  <si>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</si>
  <si>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</si>
  <si>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</si>
  <si>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</si>
  <si>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</si>
  <si>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</si>
  <si>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</si>
  <si>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</si>
  <si>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</si>
  <si>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</si>
  <si>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</si>
  <si>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</si>
  <si>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</si>
  <si>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</si>
  <si>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</si>
  <si>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</si>
  <si>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</si>
  <si>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</si>
  <si>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</si>
  <si>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</si>
  <si>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</si>
  <si>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</si>
  <si>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</si>
  <si>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</si>
  <si>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</si>
  <si>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</si>
  <si>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</si>
  <si>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</si>
  <si>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</si>
  <si>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</si>
  <si>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</si>
  <si>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</si>
  <si>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</si>
  <si>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</si>
  <si>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</si>
  <si>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</si>
  <si>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</si>
  <si>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</si>
  <si>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</si>
  <si>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</si>
  <si>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</si>
  <si>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</si>
  <si>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</si>
  <si>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</si>
  <si>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</si>
  <si>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</si>
  <si>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</si>
  <si>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</si>
  <si>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</si>
  <si>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</si>
  <si>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</si>
  <si>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</si>
  <si>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</si>
  <si>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</si>
  <si>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</si>
  <si>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</si>
  <si>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</si>
  <si>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</si>
  <si>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</si>
  <si>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</si>
  <si>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</si>
  <si>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</si>
  <si>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</si>
  <si>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</si>
  <si>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</si>
  <si>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</si>
  <si>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</si>
  <si>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</si>
  <si>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</si>
  <si>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</si>
  <si>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</si>
  <si>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</si>
  <si>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</si>
  <si>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</si>
  <si>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</si>
  <si>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</si>
  <si>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</si>
  <si>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</si>
  <si>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</si>
  <si>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</si>
  <si>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</si>
  <si>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</si>
  <si>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</si>
  <si>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</si>
  <si>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</si>
  <si>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</si>
  <si>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</si>
  <si>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</si>
  <si>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</si>
  <si>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</si>
  <si>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</si>
  <si>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</si>
  <si>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</si>
  <si>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</si>
  <si>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</si>
  <si>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</si>
  <si>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</si>
  <si>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</si>
  <si>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</si>
  <si>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</si>
  <si>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</si>
  <si>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</si>
  <si>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</si>
  <si>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</si>
  <si>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</si>
  <si>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</si>
  <si>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</si>
  <si>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</si>
  <si>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</si>
  <si>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</si>
  <si>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</si>
  <si>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</si>
  <si>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</si>
  <si>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</si>
  <si>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</si>
  <si>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</si>
  <si>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</si>
  <si>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</si>
  <si>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</si>
  <si>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</si>
  <si>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</si>
  <si>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</si>
  <si>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</si>
  <si>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</si>
  <si>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</si>
  <si>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</si>
  <si>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</si>
  <si>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</si>
  <si>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</si>
  <si>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</si>
  <si>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</si>
  <si>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</si>
  <si>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</si>
  <si>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</si>
  <si>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</si>
  <si>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</si>
  <si>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</si>
  <si>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</si>
  <si>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</si>
  <si>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</si>
  <si>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</si>
  <si>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</si>
  <si>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</si>
  <si>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</si>
  <si>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</si>
  <si>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</si>
  <si>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</si>
  <si>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</si>
  <si>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</si>
  <si>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</si>
  <si>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</si>
  <si>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</si>
  <si>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</si>
  <si>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</si>
  <si>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</si>
  <si>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</si>
  <si>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</si>
  <si>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</si>
  <si>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</si>
  <si>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</si>
  <si>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</si>
  <si>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</si>
  <si>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</si>
  <si>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</si>
  <si>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</si>
  <si>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</si>
  <si>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</si>
  <si>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</si>
  <si>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</si>
  <si>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</si>
  <si>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</si>
  <si>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</si>
  <si>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</si>
  <si>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</si>
  <si>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</si>
  <si>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</si>
  <si>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</si>
  <si>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</si>
  <si>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 költségvetési évet követő három évre várható összegét.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</si>
  <si>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</si>
  <si>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</si>
  <si>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</si>
  <si>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</si>
  <si>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</si>
  <si>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</si>
  <si>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</si>
  <si>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</si>
  <si>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</si>
  <si>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</si>
  <si>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</si>
  <si>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</si>
  <si>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</si>
  <si>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</si>
  <si>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</si>
  <si>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</si>
  <si>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</si>
  <si>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</si>
  <si>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</si>
  <si>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</si>
  <si>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</si>
  <si>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</si>
  <si>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</si>
  <si>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</si>
  <si>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</si>
  <si>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</si>
  <si>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</si>
  <si>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r>
      <rPr>
        <b/>
        <i/>
        <sz val="14"/>
        <color indexed="8"/>
        <rFont val="Bookman Old Style"/>
        <family val="1"/>
        <charset val="238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</si>
  <si>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</si>
  <si>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</si>
  <si>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</si>
  <si>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</si>
  <si>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</si>
  <si>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</si>
  <si>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</si>
  <si>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</si>
  <si>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</si>
  <si>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</si>
  <si>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</si>
  <si>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</si>
  <si>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</si>
  <si>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</si>
  <si>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</si>
  <si>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</si>
  <si>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</si>
  <si>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</si>
  <si>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</si>
  <si>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</si>
  <si>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</si>
  <si>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</si>
  <si>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</si>
  <si>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</si>
  <si>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</si>
  <si>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</si>
  <si>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</si>
  <si>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</si>
  <si>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</si>
  <si>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</si>
  <si>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</si>
  <si>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</si>
  <si>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</si>
  <si>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</si>
  <si>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</si>
  <si>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</si>
  <si>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</si>
  <si>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</si>
  <si>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</si>
  <si>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</si>
  <si>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</si>
  <si>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</si>
  <si>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</si>
  <si>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</si>
  <si>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</si>
  <si>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</si>
  <si>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</si>
  <si>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</si>
  <si>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</si>
  <si>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</si>
  <si>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</si>
  <si>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</si>
  <si>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</si>
  <si>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</si>
  <si>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</si>
  <si>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</si>
  <si>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</si>
  <si>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</si>
  <si>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</si>
  <si>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</si>
  <si>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</si>
  <si>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</si>
  <si>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</si>
  <si>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</si>
  <si>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</si>
  <si>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</si>
  <si>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</si>
  <si>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</si>
  <si>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</si>
  <si>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</si>
  <si>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</si>
  <si>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</si>
  <si>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</si>
  <si>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</si>
  <si>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</si>
  <si>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</si>
  <si>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</si>
  <si>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</si>
  <si>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</si>
  <si>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</si>
  <si>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</si>
  <si>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</si>
  <si>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</si>
  <si>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</si>
  <si>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</si>
  <si>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</si>
  <si>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</si>
  <si>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</si>
  <si>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</si>
  <si>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</si>
  <si>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</si>
  <si>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</si>
  <si>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</si>
  <si>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</si>
  <si>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</si>
  <si>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</si>
  <si>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</si>
  <si>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</si>
  <si>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</si>
  <si>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</si>
  <si>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</si>
  <si>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</si>
  <si>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</si>
  <si>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</si>
  <si>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</si>
  <si>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</si>
  <si>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</si>
  <si>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</si>
  <si>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</si>
  <si>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</si>
  <si>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</si>
  <si>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</si>
  <si>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</si>
  <si>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</si>
  <si>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</si>
  <si>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</si>
  <si>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</si>
  <si>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</si>
  <si>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</si>
  <si>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</si>
  <si>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</si>
  <si>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</si>
  <si>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</si>
  <si>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</si>
  <si>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</si>
  <si>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</si>
  <si>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</si>
  <si>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</si>
  <si>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</si>
  <si>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</si>
  <si>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</si>
  <si>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</si>
  <si>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</si>
  <si>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</si>
  <si>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</si>
  <si>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</si>
  <si>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</si>
  <si>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</si>
  <si>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</si>
  <si>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</si>
  <si>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</si>
  <si>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</si>
  <si>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</si>
  <si>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</si>
  <si>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</si>
  <si>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</si>
  <si>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</si>
  <si>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</si>
  <si>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</si>
  <si>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</si>
  <si>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</si>
  <si>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</si>
  <si>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</si>
  <si>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</si>
  <si>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</si>
  <si>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</si>
  <si>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</si>
  <si>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</si>
  <si>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</si>
  <si>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</si>
  <si>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</si>
  <si>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</si>
  <si>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</si>
  <si>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</si>
  <si>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</si>
  <si>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</si>
  <si>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</si>
  <si>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</si>
  <si>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</si>
  <si>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</si>
  <si>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</si>
  <si>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</si>
  <si>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</si>
  <si>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</si>
  <si>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</si>
  <si>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</si>
  <si>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</si>
  <si>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</si>
  <si>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</si>
  <si>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</si>
  <si>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</si>
  <si>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</si>
  <si>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</si>
  <si>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</si>
  <si>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</si>
  <si>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</si>
  <si>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</si>
  <si>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</si>
  <si>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</si>
  <si>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</si>
  <si>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</si>
  <si>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</si>
  <si>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</si>
  <si>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</si>
  <si>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</si>
  <si>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</si>
  <si>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</si>
  <si>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</si>
  <si>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</si>
  <si>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</si>
  <si>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</si>
  <si>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</si>
  <si>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</si>
  <si>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</si>
  <si>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</si>
  <si>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</si>
  <si>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</si>
  <si>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</si>
  <si>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</si>
  <si>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</si>
  <si>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</si>
  <si>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</si>
  <si>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</si>
  <si>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</si>
  <si>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</si>
  <si>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</si>
  <si>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</si>
  <si>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</si>
  <si>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</si>
  <si>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</si>
  <si>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</si>
  <si>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</si>
  <si>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</si>
  <si>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</si>
  <si>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</si>
  <si>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</si>
  <si>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</si>
  <si>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</si>
  <si>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</si>
  <si>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</si>
  <si>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</si>
  <si>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</si>
  <si>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</si>
  <si>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</si>
  <si>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</si>
  <si>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</si>
  <si>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</si>
  <si>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</si>
  <si>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</si>
  <si>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</si>
  <si>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</si>
  <si>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</si>
  <si>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</si>
  <si>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</si>
  <si>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</si>
  <si>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</si>
  <si>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</si>
  <si>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</si>
  <si>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</si>
  <si>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</si>
  <si>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</si>
  <si>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</si>
  <si>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</si>
  <si>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</si>
  <si>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</si>
  <si>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</si>
  <si>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</si>
  <si>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</si>
  <si>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</si>
  <si>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</si>
  <si>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</si>
  <si>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</si>
  <si>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</si>
  <si>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</si>
  <si>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</si>
  <si>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</si>
  <si>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</si>
  <si>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</si>
  <si>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</si>
  <si>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</si>
  <si>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</si>
  <si>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</si>
  <si>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</si>
  <si>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</si>
  <si>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</si>
  <si>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</si>
  <si>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</si>
  <si>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</si>
  <si>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</si>
  <si>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</si>
  <si>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</si>
  <si>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</si>
  <si>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</si>
  <si>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</si>
  <si>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</si>
  <si>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</si>
  <si>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</si>
  <si>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</si>
  <si>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</si>
  <si>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</si>
  <si>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</si>
  <si>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</si>
  <si>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</si>
  <si>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</si>
  <si>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</si>
  <si>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</si>
  <si>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</si>
  <si>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</si>
  <si>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</si>
  <si>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</si>
  <si>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</si>
  <si>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</si>
  <si>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</si>
  <si>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</si>
  <si>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</si>
  <si>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</si>
  <si>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</si>
  <si>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</si>
  <si>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</si>
  <si>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</si>
  <si>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</si>
  <si>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</si>
  <si>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</si>
  <si>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</si>
  <si>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</si>
  <si>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</si>
  <si>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</si>
  <si>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</si>
  <si>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</si>
  <si>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</si>
  <si>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</si>
  <si>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</si>
  <si>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</si>
  <si>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</si>
  <si>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</si>
  <si>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</si>
  <si>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</si>
  <si>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</si>
  <si>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</si>
  <si>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</si>
  <si>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</si>
  <si>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</si>
  <si>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</si>
  <si>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</si>
  <si>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</si>
  <si>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</si>
  <si>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</si>
  <si>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</si>
  <si>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</si>
  <si>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</si>
  <si>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</si>
  <si>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</si>
  <si>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</si>
  <si>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</si>
  <si>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</si>
  <si>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</si>
  <si>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</si>
  <si>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</si>
  <si>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</si>
  <si>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</si>
  <si>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</si>
  <si>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</si>
  <si>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</si>
  <si>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</si>
  <si>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</si>
  <si>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</si>
  <si>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</si>
  <si>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</si>
  <si>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</si>
  <si>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</si>
  <si>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</si>
  <si>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</si>
  <si>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</si>
  <si>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</si>
  <si>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</si>
  <si>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</si>
  <si>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</si>
  <si>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</si>
  <si>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</si>
  <si>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</si>
  <si>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</si>
  <si>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</si>
  <si>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</si>
  <si>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</si>
  <si>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</si>
  <si>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</si>
  <si>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</si>
  <si>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</si>
  <si>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</si>
  <si>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</si>
  <si>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</si>
  <si>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</si>
  <si>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</si>
  <si>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</si>
  <si>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</si>
  <si>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</si>
  <si>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</si>
  <si>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</si>
  <si>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</si>
  <si>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</si>
  <si>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</si>
  <si>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</si>
  <si>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</si>
  <si>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</si>
  <si>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</si>
  <si>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</si>
  <si>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</si>
  <si>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</si>
  <si>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</si>
  <si>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</si>
  <si>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</si>
  <si>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</si>
  <si>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</si>
  <si>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</si>
  <si>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</si>
  <si>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</si>
  <si>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</si>
  <si>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</si>
  <si>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</si>
  <si>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</si>
  <si>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</si>
  <si>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</si>
  <si>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</si>
  <si>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</si>
  <si>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</si>
  <si>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</si>
  <si>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</si>
  <si>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</si>
  <si>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</si>
  <si>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</si>
  <si>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</si>
  <si>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</si>
  <si>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</si>
  <si>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</si>
  <si>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</si>
  <si>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</si>
  <si>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</si>
  <si>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</si>
  <si>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</si>
  <si>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</si>
  <si>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</si>
  <si>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</si>
  <si>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</si>
  <si>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</si>
  <si>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</si>
  <si>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</si>
  <si>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</si>
  <si>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</si>
  <si>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</si>
  <si>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</si>
  <si>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</si>
  <si>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</si>
  <si>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</si>
  <si>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</si>
  <si>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</si>
  <si>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</si>
  <si>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</si>
  <si>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</si>
  <si>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</si>
  <si>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</si>
  <si>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</si>
  <si>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</si>
  <si>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</si>
  <si>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</si>
  <si>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</si>
  <si>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</si>
  <si>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</si>
  <si>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</si>
  <si>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</si>
  <si>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</si>
  <si>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Projekt megnevezése: Falugondnoki jármű beszerzés</t>
  </si>
  <si>
    <t>B34-B35</t>
  </si>
  <si>
    <t>B53-B54</t>
  </si>
  <si>
    <t>saját bevételek 2018.</t>
  </si>
  <si>
    <t>főosztályvezető, főosztályvezető-helyettes, osztályvezető, ügykezelő osztályvezető,
további vezető</t>
  </si>
  <si>
    <t xml:space="preserve">prémiumévek programról és a különleges foglalkoztatási állományról szóló
2004. évi CXXII. törvény alapján foglalkoztatott prémiumévesek </t>
  </si>
  <si>
    <t>prémiumévek programról és a különleges foglalkoztatási állományról szóló
 2004. évi CXXII. törvény alapján foglalkoztatott különleges foglalkoztatási 
állományba helyezettek létszáma</t>
  </si>
  <si>
    <t>ösztöndíjas foglalkoztatottak (Pftv, illetve Magyar Közigazgatási Ösztöndíjról
szóló 228/2011. (X. 28.) Korm. rendelet)</t>
  </si>
  <si>
    <t>fizikai alkalmazott, a költségvetési szerveknél foglalkoztatott
egyéb munkavállaló  (fizikai alkalmazott)</t>
  </si>
  <si>
    <t>nettó</t>
  </si>
  <si>
    <t>áfa</t>
  </si>
  <si>
    <t>bruttó</t>
  </si>
  <si>
    <t>2019. évi kifizetés</t>
  </si>
  <si>
    <t>2020. évi kifizetés</t>
  </si>
  <si>
    <t>2019.</t>
  </si>
  <si>
    <t>2020.</t>
  </si>
  <si>
    <t>saját bevételek 2019.</t>
  </si>
  <si>
    <t>saját bevételek 2020.</t>
  </si>
  <si>
    <t>Döröske Községi  Önkormányzat 2018. évi költségvetése</t>
  </si>
  <si>
    <t>Döröske Községi Önkormányzat 2018. évi költségvetése</t>
  </si>
  <si>
    <t>Egyéb tárgyi eszközök beszerzése, létesítése: mobilgarázs, mosogatógép</t>
  </si>
  <si>
    <t>Ingatlanok felújítása: temetőkerítés, útjavítás, közösségiház</t>
  </si>
  <si>
    <t>saját bevételek 2021.</t>
  </si>
  <si>
    <t>települési támogatás</t>
  </si>
  <si>
    <t>2018. évi eredeti ei.</t>
  </si>
  <si>
    <t>Tárgyévi kifizetés (2018. évi ei.)</t>
  </si>
  <si>
    <t>2021. évi kifizetés</t>
  </si>
  <si>
    <t>2022. év utáni kifizetések</t>
  </si>
  <si>
    <t>2021.</t>
  </si>
  <si>
    <t>Döröske Községi Önkormányzat 2018 évi költségvetése</t>
  </si>
  <si>
    <t>Középtávú tervezés - Döröske Községi Önkormányzat 2018. évi költségvetése</t>
  </si>
  <si>
    <t>2019. évi előirányzat</t>
  </si>
  <si>
    <t>2020. évi előirányzat</t>
  </si>
  <si>
    <t>2021. évi előirányzat</t>
  </si>
  <si>
    <t>1. melléklet a 2/2018 (II.16.)  önkormányzati rendelethez</t>
  </si>
  <si>
    <t>2. melléklet a 2/2018. (II.16.) önkormányzati rendelethez</t>
  </si>
  <si>
    <t>3. melléklet a 2/2018. (II.16.)   önkormányzati rendelethez</t>
  </si>
  <si>
    <t>4. melléklet a2 1/2018. (II.16.)  önkormányzati rendelethez</t>
  </si>
  <si>
    <t>5. melléklet a 2/2018. (II.16.)  önkormányzati rendelethez</t>
  </si>
  <si>
    <t>6. melléklet a2/2018. (II.16.)  önkormányzati rendelethez</t>
  </si>
  <si>
    <t>7. melléklet a 2/2018. (II.16.)  önkormányzati rendelethez</t>
  </si>
  <si>
    <t>8. melléklet a 2/2018. (II.16.)  önkormányzati rendelethez</t>
  </si>
  <si>
    <t>9. melléklet a 2/2018. (II.16.)  önkormányzati rendelethez</t>
  </si>
  <si>
    <t>10. melléklet a 2/2018. (II.16.) önkormányzati rendelethez</t>
  </si>
  <si>
    <t>11. melléklet a 2/2018. (II.16.)   önkormányzati rendelethez</t>
  </si>
  <si>
    <t>12. melléklet a 2/2018. (II.16.)  önkormányzati rendelethez</t>
  </si>
  <si>
    <t>13. melléklet a 2/2018. (II.16.)  önkormányzati rendelethez</t>
  </si>
  <si>
    <t>14. melléklet a 2/2018. (II.16.)   önkormányzati rendelethez</t>
  </si>
  <si>
    <t>15. melléklet a 2/2018. (II.16.) 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</si>
</sst>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_"/>
    <numFmt numFmtId="165" formatCode="\ ##########"/>
    <numFmt numFmtId="166" formatCode="[$-40E]yyyy/\ mmmm;@"/>
  </numFmts>
  <fonts count="5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sz val="8"/>
      <color indexed="8"/>
      <name val="Bookman Old Style"/>
      <family val="1"/>
      <charset val="238"/>
    </font>
    <font>
      <sz val="12"/>
      <color indexed="8"/>
      <name val="Calibri"/>
      <family val="2"/>
      <charset val="238"/>
    </font>
    <font>
      <sz val="14"/>
      <color indexed="8"/>
      <name val="Bookman Old Style"/>
      <family val="1"/>
      <charset val="238"/>
    </font>
    <font>
      <i/>
      <sz val="10"/>
      <name val="Bookman Old Style"/>
      <family val="1"/>
      <charset val="238"/>
    </font>
    <font>
      <b/>
      <i/>
      <sz val="14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26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4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8" fillId="5" borderId="1" xfId="0" applyFont="1" applyFill="1" applyBorder="1"/>
    <xf numFmtId="0" fontId="29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0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31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8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33" fillId="6" borderId="1" xfId="0" applyFont="1" applyFill="1" applyBorder="1"/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8" fillId="7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6" fillId="0" borderId="0" xfId="1" applyFont="1" applyAlignment="1" applyProtection="1"/>
    <xf numFmtId="0" fontId="37" fillId="0" borderId="0" xfId="0" applyFont="1"/>
    <xf numFmtId="0" fontId="38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1" xfId="0" applyFont="1" applyBorder="1" applyAlignment="1">
      <alignment wrapText="1"/>
    </xf>
    <xf numFmtId="0" fontId="26" fillId="5" borderId="1" xfId="0" applyFont="1" applyFill="1" applyBorder="1"/>
    <xf numFmtId="0" fontId="30" fillId="0" borderId="0" xfId="0" applyFont="1" applyAlignment="1">
      <alignment horizontal="center"/>
    </xf>
    <xf numFmtId="0" fontId="24" fillId="0" borderId="1" xfId="0" applyFont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4" fillId="5" borderId="1" xfId="0" applyFont="1" applyFill="1" applyBorder="1"/>
    <xf numFmtId="0" fontId="8" fillId="0" borderId="1" xfId="0" applyFont="1" applyFill="1" applyBorder="1" applyAlignment="1">
      <alignment vertical="center" wrapText="1"/>
    </xf>
    <xf numFmtId="166" fontId="26" fillId="0" borderId="1" xfId="0" applyNumberFormat="1" applyFont="1" applyBorder="1"/>
    <xf numFmtId="0" fontId="30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justify"/>
    </xf>
    <xf numFmtId="0" fontId="17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43" fillId="0" borderId="0" xfId="0" applyFont="1" applyAlignment="1">
      <alignment horizontal="center" wrapText="1"/>
    </xf>
    <xf numFmtId="0" fontId="20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3" fontId="7" fillId="0" borderId="1" xfId="0" applyNumberFormat="1" applyFont="1" applyFill="1" applyBorder="1"/>
    <xf numFmtId="0" fontId="20" fillId="0" borderId="1" xfId="0" applyFont="1" applyFill="1" applyBorder="1"/>
    <xf numFmtId="0" fontId="19" fillId="0" borderId="1" xfId="0" applyFont="1" applyFill="1" applyBorder="1"/>
    <xf numFmtId="0" fontId="22" fillId="0" borderId="1" xfId="0" applyFont="1" applyFill="1" applyBorder="1" applyAlignment="1">
      <alignment wrapText="1"/>
    </xf>
    <xf numFmtId="165" fontId="10" fillId="6" borderId="1" xfId="0" applyNumberFormat="1" applyFont="1" applyFill="1" applyBorder="1" applyAlignment="1">
      <alignment vertical="center"/>
    </xf>
    <xf numFmtId="0" fontId="0" fillId="0" borderId="0" xfId="0" applyFill="1"/>
    <xf numFmtId="0" fontId="44" fillId="0" borderId="0" xfId="0" applyFont="1"/>
    <xf numFmtId="0" fontId="45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45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0" fontId="10" fillId="5" borderId="1" xfId="0" applyFont="1" applyFill="1" applyBorder="1"/>
    <xf numFmtId="165" fontId="39" fillId="0" borderId="1" xfId="0" applyNumberFormat="1" applyFont="1" applyFill="1" applyBorder="1" applyAlignment="1">
      <alignment vertical="center"/>
    </xf>
    <xf numFmtId="166" fontId="47" fillId="0" borderId="1" xfId="0" applyNumberFormat="1" applyFont="1" applyBorder="1"/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7" fillId="0" borderId="0" xfId="0" applyFont="1"/>
    <xf numFmtId="0" fontId="17" fillId="0" borderId="1" xfId="0" applyFont="1" applyBorder="1"/>
    <xf numFmtId="3" fontId="24" fillId="0" borderId="1" xfId="0" applyNumberFormat="1" applyFont="1" applyBorder="1"/>
    <xf numFmtId="3" fontId="10" fillId="0" borderId="1" xfId="0" applyNumberFormat="1" applyFont="1" applyBorder="1"/>
    <xf numFmtId="3" fontId="17" fillId="0" borderId="1" xfId="0" applyNumberFormat="1" applyFont="1" applyBorder="1"/>
    <xf numFmtId="3" fontId="26" fillId="0" borderId="1" xfId="0" applyNumberFormat="1" applyFont="1" applyBorder="1"/>
    <xf numFmtId="0" fontId="48" fillId="0" borderId="0" xfId="0" applyFont="1" applyAlignment="1"/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6" fillId="0" borderId="0" xfId="0" applyFont="1" applyFill="1"/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 wrapText="1"/>
    </xf>
    <xf numFmtId="3" fontId="10" fillId="5" borderId="1" xfId="0" applyNumberFormat="1" applyFont="1" applyFill="1" applyBorder="1"/>
    <xf numFmtId="3" fontId="17" fillId="0" borderId="1" xfId="0" applyNumberFormat="1" applyFont="1" applyBorder="1" applyAlignment="1">
      <alignment horizontal="center" wrapText="1"/>
    </xf>
    <xf numFmtId="0" fontId="10" fillId="0" borderId="0" xfId="0" applyFont="1"/>
    <xf numFmtId="0" fontId="23" fillId="0" borderId="0" xfId="0" applyFont="1"/>
    <xf numFmtId="0" fontId="28" fillId="4" borderId="1" xfId="0" applyFont="1" applyFill="1" applyBorder="1" applyAlignment="1">
      <alignment horizontal="left" vertical="center"/>
    </xf>
    <xf numFmtId="165" fontId="28" fillId="4" borderId="1" xfId="0" applyNumberFormat="1" applyFont="1" applyFill="1" applyBorder="1" applyAlignment="1">
      <alignment vertical="center"/>
    </xf>
    <xf numFmtId="0" fontId="39" fillId="0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26" fillId="0" borderId="0" xfId="0" applyFont="1"/>
    <xf numFmtId="3" fontId="10" fillId="0" borderId="1" xfId="0" applyNumberFormat="1" applyFont="1" applyBorder="1" applyAlignment="1">
      <alignment horizontal="right"/>
    </xf>
    <xf numFmtId="3" fontId="41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/>
    </xf>
    <xf numFmtId="3" fontId="26" fillId="4" borderId="1" xfId="0" applyNumberFormat="1" applyFont="1" applyFill="1" applyBorder="1" applyAlignment="1">
      <alignment horizontal="right"/>
    </xf>
    <xf numFmtId="3" fontId="17" fillId="0" borderId="1" xfId="0" applyNumberFormat="1" applyFont="1" applyBorder="1" applyAlignment="1">
      <alignment horizontal="right"/>
    </xf>
    <xf numFmtId="3" fontId="26" fillId="0" borderId="1" xfId="0" applyNumberFormat="1" applyFont="1" applyFill="1" applyBorder="1" applyAlignment="1">
      <alignment horizontal="right" vertical="center"/>
    </xf>
    <xf numFmtId="3" fontId="26" fillId="6" borderId="1" xfId="0" applyNumberFormat="1" applyFont="1" applyFill="1" applyBorder="1" applyAlignment="1">
      <alignment horizontal="right" vertical="center"/>
    </xf>
    <xf numFmtId="3" fontId="26" fillId="6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3" fontId="26" fillId="4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right" vertical="center" wrapText="1"/>
    </xf>
    <xf numFmtId="3" fontId="26" fillId="0" borderId="1" xfId="0" applyNumberFormat="1" applyFont="1" applyFill="1" applyBorder="1" applyAlignment="1">
      <alignment horizontal="right" vertical="center" wrapText="1"/>
    </xf>
    <xf numFmtId="3" fontId="26" fillId="5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6" fillId="0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4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3" fontId="10" fillId="0" borderId="0" xfId="0" applyNumberFormat="1" applyFont="1" applyBorder="1"/>
    <xf numFmtId="3" fontId="5" fillId="5" borderId="1" xfId="0" applyNumberFormat="1" applyFont="1" applyFill="1" applyBorder="1"/>
    <xf numFmtId="3" fontId="5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Border="1"/>
    <xf numFmtId="0" fontId="50" fillId="0" borderId="1" xfId="0" applyFont="1" applyFill="1" applyBorder="1" applyAlignment="1">
      <alignment horizontal="left" vertical="center" wrapText="1"/>
    </xf>
    <xf numFmtId="3" fontId="16" fillId="0" borderId="1" xfId="0" applyNumberFormat="1" applyFont="1" applyBorder="1"/>
    <xf numFmtId="3" fontId="6" fillId="0" borderId="1" xfId="0" applyNumberFormat="1" applyFont="1" applyFill="1" applyBorder="1"/>
    <xf numFmtId="3" fontId="8" fillId="0" borderId="1" xfId="0" applyNumberFormat="1" applyFont="1" applyFill="1" applyBorder="1"/>
    <xf numFmtId="0" fontId="26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3" fontId="17" fillId="6" borderId="1" xfId="0" applyNumberFormat="1" applyFont="1" applyFill="1" applyBorder="1"/>
    <xf numFmtId="0" fontId="10" fillId="0" borderId="0" xfId="0" applyFont="1" applyFill="1"/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5" fillId="0" borderId="1" xfId="0" applyFont="1" applyBorder="1" applyAlignment="1">
      <alignment horizontal="justify" vertical="center"/>
    </xf>
    <xf numFmtId="0" fontId="17" fillId="0" borderId="4" xfId="0" applyFont="1" applyBorder="1"/>
    <xf numFmtId="0" fontId="17" fillId="0" borderId="0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4" xfId="0" applyBorder="1"/>
    <xf numFmtId="0" fontId="17" fillId="0" borderId="1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justify" vertical="center"/>
    </xf>
    <xf numFmtId="0" fontId="15" fillId="2" borderId="0" xfId="0" applyFont="1" applyFill="1" applyAlignment="1">
      <alignment horizontal="justify" vertical="center"/>
    </xf>
    <xf numFmtId="0" fontId="14" fillId="2" borderId="0" xfId="0" applyFont="1" applyFill="1" applyAlignment="1">
      <alignment horizontal="justify" vertical="center"/>
    </xf>
    <xf numFmtId="3" fontId="49" fillId="0" borderId="1" xfId="0" applyNumberFormat="1" applyFont="1" applyBorder="1" applyAlignment="1">
      <alignment horizontal="center"/>
    </xf>
    <xf numFmtId="3" fontId="49" fillId="2" borderId="1" xfId="0" applyNumberFormat="1" applyFont="1" applyFill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14" fontId="24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center" wrapText="1"/>
    </xf>
    <xf numFmtId="0" fontId="49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43" fillId="0" borderId="6" xfId="0" applyFont="1" applyBorder="1" applyAlignment="1">
      <alignment horizontal="center" wrapText="1"/>
    </xf>
    <xf numFmtId="0" fontId="43" fillId="0" borderId="7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51" fillId="0" borderId="6" xfId="0" applyFont="1" applyBorder="1" applyAlignment="1">
      <alignment horizontal="center" wrapText="1"/>
    </xf>
    <xf numFmtId="0" fontId="51" fillId="0" borderId="7" xfId="0" applyFont="1" applyBorder="1" applyAlignment="1">
      <alignment horizontal="center" wrapText="1"/>
    </xf>
  </cellXfs>
  <cellStyles count="3"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njt.hu/cgi_bin/njt_doc.cgi?docid=142896.24514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njt.hu/cgi_bin/njt_doc.cgi?docid=139876.243471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34"/>
  <sheetViews>
    <sheetView zoomScaleNormal="100" workbookViewId="0"/>
  </sheetViews>
  <sheetFormatPr defaultRowHeight="15" x14ac:dyDescent="0.25"/>
  <cols>
    <col min="1" max="1" width="85.5703125" customWidth="1"/>
  </cols>
  <sheetData>
    <row r="1" spans="1:9" x14ac:dyDescent="0.25">
      <c r="A1" s="156" t="s">
        <v>744</v>
      </c>
    </row>
    <row r="2" spans="1:9" x14ac:dyDescent="0.25">
      <c r="A2" s="116"/>
    </row>
    <row r="3" spans="1:9" ht="18" x14ac:dyDescent="0.25">
      <c r="A3" s="94" t="s">
        <v>728</v>
      </c>
    </row>
    <row r="4" spans="1:9" ht="50.25" customHeight="1" x14ac:dyDescent="0.25">
      <c r="A4" s="117" t="s">
        <v>40</v>
      </c>
    </row>
    <row r="6" spans="1:9" x14ac:dyDescent="0.25">
      <c r="B6" s="118"/>
      <c r="C6" s="118"/>
      <c r="D6" s="118"/>
      <c r="E6" s="118"/>
      <c r="F6" s="118"/>
      <c r="G6" s="118"/>
      <c r="H6" s="118"/>
      <c r="I6" s="118"/>
    </row>
    <row r="7" spans="1:9" x14ac:dyDescent="0.25">
      <c r="A7" s="119" t="s">
        <v>275</v>
      </c>
      <c r="B7" s="118"/>
      <c r="C7" s="118"/>
      <c r="D7" s="118"/>
      <c r="E7" s="118"/>
      <c r="F7" s="118"/>
      <c r="G7" s="118"/>
      <c r="H7" s="118"/>
      <c r="I7" s="118"/>
    </row>
    <row r="8" spans="1:9" x14ac:dyDescent="0.25">
      <c r="A8" s="119" t="s">
        <v>276</v>
      </c>
      <c r="B8" s="118"/>
      <c r="C8" s="118"/>
      <c r="D8" s="118"/>
      <c r="E8" s="118"/>
      <c r="F8" s="118"/>
      <c r="G8" s="118"/>
      <c r="H8" s="118"/>
      <c r="I8" s="118"/>
    </row>
    <row r="9" spans="1:9" x14ac:dyDescent="0.25">
      <c r="A9" s="119" t="s">
        <v>277</v>
      </c>
      <c r="B9" s="118"/>
      <c r="C9" s="118"/>
      <c r="D9" s="118"/>
      <c r="E9" s="118"/>
      <c r="F9" s="118"/>
      <c r="G9" s="118"/>
      <c r="H9" s="118"/>
      <c r="I9" s="118"/>
    </row>
    <row r="10" spans="1:9" x14ac:dyDescent="0.25">
      <c r="A10" s="119" t="s">
        <v>278</v>
      </c>
      <c r="B10" s="118"/>
      <c r="C10" s="118"/>
      <c r="D10" s="118"/>
      <c r="E10" s="118"/>
      <c r="F10" s="118"/>
      <c r="G10" s="118"/>
      <c r="H10" s="118"/>
      <c r="I10" s="118"/>
    </row>
    <row r="11" spans="1:9" x14ac:dyDescent="0.25">
      <c r="A11" s="119" t="s">
        <v>279</v>
      </c>
      <c r="B11" s="118"/>
      <c r="C11" s="118"/>
      <c r="D11" s="118"/>
      <c r="E11" s="118"/>
      <c r="F11" s="118"/>
      <c r="G11" s="118"/>
      <c r="H11" s="118"/>
      <c r="I11" s="118"/>
    </row>
    <row r="12" spans="1:9" x14ac:dyDescent="0.25">
      <c r="A12" s="119" t="s">
        <v>280</v>
      </c>
      <c r="B12" s="118"/>
      <c r="C12" s="118"/>
      <c r="D12" s="118"/>
      <c r="E12" s="118"/>
      <c r="F12" s="118"/>
      <c r="G12" s="118"/>
      <c r="H12" s="118"/>
      <c r="I12" s="118"/>
    </row>
    <row r="13" spans="1:9" x14ac:dyDescent="0.25">
      <c r="A13" s="119" t="s">
        <v>281</v>
      </c>
      <c r="B13" s="118"/>
      <c r="C13" s="118"/>
      <c r="D13" s="118"/>
      <c r="E13" s="118"/>
      <c r="F13" s="118"/>
      <c r="G13" s="118"/>
      <c r="H13" s="118"/>
      <c r="I13" s="118"/>
    </row>
    <row r="14" spans="1:9" x14ac:dyDescent="0.25">
      <c r="A14" s="119" t="s">
        <v>282</v>
      </c>
      <c r="B14" s="118"/>
      <c r="C14" s="118"/>
      <c r="D14" s="118"/>
      <c r="E14" s="118"/>
      <c r="F14" s="118"/>
      <c r="G14" s="118"/>
      <c r="H14" s="118"/>
      <c r="I14" s="118"/>
    </row>
    <row r="15" spans="1:9" x14ac:dyDescent="0.25">
      <c r="A15" s="112" t="s">
        <v>274</v>
      </c>
      <c r="B15" s="118"/>
      <c r="C15" s="118"/>
      <c r="D15" s="118"/>
      <c r="E15" s="118"/>
      <c r="F15" s="118"/>
      <c r="G15" s="118"/>
      <c r="H15" s="118"/>
      <c r="I15" s="118"/>
    </row>
    <row r="16" spans="1:9" x14ac:dyDescent="0.25">
      <c r="A16" s="112" t="s">
        <v>283</v>
      </c>
      <c r="B16" s="118"/>
      <c r="C16" s="118"/>
      <c r="D16" s="118"/>
      <c r="E16" s="118"/>
      <c r="F16" s="118"/>
      <c r="G16" s="118"/>
      <c r="H16" s="118"/>
      <c r="I16" s="118"/>
    </row>
    <row r="17" spans="1:9" x14ac:dyDescent="0.25">
      <c r="A17" s="113" t="s">
        <v>38</v>
      </c>
      <c r="B17" s="118"/>
      <c r="C17" s="118"/>
      <c r="D17" s="118"/>
      <c r="E17" s="118"/>
      <c r="F17" s="118"/>
      <c r="G17" s="118"/>
      <c r="H17" s="118"/>
      <c r="I17" s="118"/>
    </row>
    <row r="18" spans="1:9" x14ac:dyDescent="0.25">
      <c r="A18" s="119" t="s">
        <v>285</v>
      </c>
      <c r="B18" s="118"/>
      <c r="C18" s="118"/>
      <c r="D18" s="118"/>
      <c r="E18" s="118"/>
      <c r="F18" s="118"/>
      <c r="G18" s="118"/>
      <c r="H18" s="118"/>
      <c r="I18" s="118"/>
    </row>
    <row r="19" spans="1:9" x14ac:dyDescent="0.25">
      <c r="A19" s="119" t="s">
        <v>286</v>
      </c>
      <c r="B19" s="118"/>
      <c r="C19" s="118"/>
      <c r="D19" s="118"/>
      <c r="E19" s="118"/>
      <c r="F19" s="118"/>
      <c r="G19" s="118"/>
      <c r="H19" s="118"/>
      <c r="I19" s="118"/>
    </row>
    <row r="20" spans="1:9" x14ac:dyDescent="0.25">
      <c r="A20" s="119" t="s">
        <v>287</v>
      </c>
      <c r="B20" s="118"/>
      <c r="C20" s="118"/>
      <c r="D20" s="118"/>
      <c r="E20" s="118"/>
      <c r="F20" s="118"/>
      <c r="G20" s="118"/>
      <c r="H20" s="118"/>
      <c r="I20" s="118"/>
    </row>
    <row r="21" spans="1:9" x14ac:dyDescent="0.25">
      <c r="A21" s="119" t="s">
        <v>288</v>
      </c>
      <c r="B21" s="118"/>
      <c r="C21" s="118"/>
      <c r="D21" s="118"/>
      <c r="E21" s="118"/>
      <c r="F21" s="118"/>
      <c r="G21" s="118"/>
      <c r="H21" s="118"/>
      <c r="I21" s="118"/>
    </row>
    <row r="22" spans="1:9" x14ac:dyDescent="0.25">
      <c r="A22" s="119" t="s">
        <v>289</v>
      </c>
      <c r="B22" s="118"/>
      <c r="C22" s="118"/>
      <c r="D22" s="118"/>
      <c r="E22" s="118"/>
      <c r="F22" s="118"/>
      <c r="G22" s="118"/>
      <c r="H22" s="118"/>
      <c r="I22" s="118"/>
    </row>
    <row r="23" spans="1:9" x14ac:dyDescent="0.25">
      <c r="A23" s="119" t="s">
        <v>290</v>
      </c>
      <c r="B23" s="118"/>
      <c r="C23" s="118"/>
      <c r="D23" s="118"/>
      <c r="E23" s="118"/>
      <c r="F23" s="118"/>
      <c r="G23" s="118"/>
      <c r="H23" s="118"/>
      <c r="I23" s="118"/>
    </row>
    <row r="24" spans="1:9" x14ac:dyDescent="0.25">
      <c r="A24" s="119" t="s">
        <v>291</v>
      </c>
      <c r="B24" s="118"/>
      <c r="C24" s="118"/>
      <c r="D24" s="118"/>
      <c r="E24" s="118"/>
      <c r="F24" s="118"/>
      <c r="G24" s="118"/>
      <c r="H24" s="118"/>
      <c r="I24" s="118"/>
    </row>
    <row r="25" spans="1:9" x14ac:dyDescent="0.25">
      <c r="A25" s="112" t="s">
        <v>284</v>
      </c>
      <c r="B25" s="118"/>
      <c r="C25" s="118"/>
      <c r="D25" s="118"/>
      <c r="E25" s="118"/>
      <c r="F25" s="118"/>
      <c r="G25" s="118"/>
      <c r="H25" s="118"/>
      <c r="I25" s="118"/>
    </row>
    <row r="26" spans="1:9" x14ac:dyDescent="0.25">
      <c r="A26" s="112" t="s">
        <v>292</v>
      </c>
      <c r="B26" s="118"/>
      <c r="C26" s="118"/>
      <c r="D26" s="118"/>
      <c r="E26" s="118"/>
      <c r="F26" s="118"/>
      <c r="G26" s="118"/>
      <c r="H26" s="118"/>
      <c r="I26" s="118"/>
    </row>
    <row r="27" spans="1:9" x14ac:dyDescent="0.25">
      <c r="A27" s="113" t="s">
        <v>39</v>
      </c>
      <c r="B27" s="118"/>
      <c r="C27" s="118"/>
      <c r="D27" s="118"/>
      <c r="E27" s="118"/>
      <c r="F27" s="118"/>
      <c r="G27" s="118"/>
      <c r="H27" s="118"/>
      <c r="I27" s="118"/>
    </row>
    <row r="28" spans="1:9" x14ac:dyDescent="0.25">
      <c r="A28" s="118"/>
      <c r="B28" s="118"/>
      <c r="C28" s="118"/>
      <c r="D28" s="118"/>
      <c r="E28" s="118"/>
      <c r="F28" s="118"/>
      <c r="G28" s="118"/>
      <c r="H28" s="118"/>
      <c r="I28" s="118"/>
    </row>
    <row r="29" spans="1:9" x14ac:dyDescent="0.25">
      <c r="A29" s="118"/>
      <c r="B29" s="118"/>
      <c r="C29" s="118"/>
      <c r="D29" s="118"/>
      <c r="E29" s="118"/>
      <c r="F29" s="118"/>
      <c r="G29" s="118"/>
      <c r="H29" s="118"/>
      <c r="I29" s="118"/>
    </row>
    <row r="30" spans="1:9" x14ac:dyDescent="0.25">
      <c r="A30" s="118"/>
      <c r="B30" s="118"/>
      <c r="C30" s="118"/>
      <c r="D30" s="118"/>
      <c r="E30" s="118"/>
      <c r="F30" s="118"/>
      <c r="G30" s="118"/>
      <c r="H30" s="118"/>
      <c r="I30" s="118"/>
    </row>
    <row r="31" spans="1:9" x14ac:dyDescent="0.25">
      <c r="A31" s="118"/>
      <c r="B31" s="118"/>
      <c r="C31" s="118"/>
      <c r="D31" s="118"/>
      <c r="E31" s="118"/>
      <c r="F31" s="118"/>
      <c r="G31" s="118"/>
      <c r="H31" s="118"/>
      <c r="I31" s="118"/>
    </row>
    <row r="32" spans="1:9" x14ac:dyDescent="0.25">
      <c r="A32" s="118"/>
      <c r="B32" s="118"/>
      <c r="C32" s="118"/>
      <c r="D32" s="118"/>
      <c r="E32" s="118"/>
      <c r="F32" s="118"/>
      <c r="G32" s="118"/>
      <c r="H32" s="118"/>
      <c r="I32" s="118"/>
    </row>
    <row r="33" spans="1:9" x14ac:dyDescent="0.25">
      <c r="A33" s="118"/>
      <c r="B33" s="118"/>
      <c r="C33" s="118"/>
      <c r="D33" s="118"/>
      <c r="E33" s="118"/>
      <c r="F33" s="118"/>
      <c r="G33" s="118"/>
      <c r="H33" s="118"/>
      <c r="I33" s="118"/>
    </row>
    <row r="34" spans="1:9" x14ac:dyDescent="0.25">
      <c r="A34" s="118"/>
      <c r="B34" s="118"/>
      <c r="C34" s="118"/>
      <c r="D34" s="118"/>
      <c r="E34" s="118"/>
      <c r="F34" s="118"/>
      <c r="G34" s="118"/>
      <c r="H34" s="118"/>
      <c r="I34" s="118"/>
    </row>
  </sheetData>
  <phoneticPr fontId="4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71"/>
  <sheetViews>
    <sheetView zoomScaleNormal="100" workbookViewId="0">
      <selection sqref="A1:D1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18" x14ac:dyDescent="0.25">
      <c r="A1" s="209" t="s">
        <v>753</v>
      </c>
      <c r="B1" s="209"/>
      <c r="C1" s="209"/>
      <c r="D1" s="209"/>
    </row>
    <row r="3" spans="1:4" ht="22.5" customHeight="1" x14ac:dyDescent="0.25">
      <c r="A3" s="205" t="s">
        <v>729</v>
      </c>
      <c r="B3" s="206"/>
      <c r="C3" s="206"/>
      <c r="D3" s="206"/>
    </row>
    <row r="4" spans="1:4" ht="48.75" customHeight="1" x14ac:dyDescent="0.25">
      <c r="A4" s="208" t="s">
        <v>250</v>
      </c>
      <c r="B4" s="206"/>
      <c r="C4" s="206"/>
      <c r="D4" s="207"/>
    </row>
    <row r="5" spans="1:4" ht="21" customHeight="1" x14ac:dyDescent="0.25">
      <c r="A5" s="75"/>
      <c r="B5" s="76"/>
      <c r="C5" s="76"/>
    </row>
    <row r="6" spans="1:4" x14ac:dyDescent="0.25">
      <c r="A6" s="4" t="s">
        <v>196</v>
      </c>
    </row>
    <row r="7" spans="1:4" ht="25.5" x14ac:dyDescent="0.25">
      <c r="A7" s="45" t="s">
        <v>170</v>
      </c>
      <c r="B7" s="3" t="s">
        <v>294</v>
      </c>
      <c r="C7" s="92" t="s">
        <v>242</v>
      </c>
      <c r="D7" s="92" t="s">
        <v>243</v>
      </c>
    </row>
    <row r="8" spans="1:4" x14ac:dyDescent="0.25">
      <c r="A8" s="12" t="s">
        <v>649</v>
      </c>
      <c r="B8" s="5" t="s">
        <v>431</v>
      </c>
      <c r="C8" s="119">
        <v>0</v>
      </c>
      <c r="D8" s="119"/>
    </row>
    <row r="9" spans="1:4" x14ac:dyDescent="0.25">
      <c r="A9" s="19" t="s">
        <v>432</v>
      </c>
      <c r="B9" s="19" t="s">
        <v>431</v>
      </c>
      <c r="C9" s="119">
        <v>0</v>
      </c>
      <c r="D9" s="119"/>
    </row>
    <row r="10" spans="1:4" x14ac:dyDescent="0.25">
      <c r="A10" s="19" t="s">
        <v>433</v>
      </c>
      <c r="B10" s="19" t="s">
        <v>431</v>
      </c>
      <c r="C10" s="119">
        <v>0</v>
      </c>
      <c r="D10" s="119"/>
    </row>
    <row r="11" spans="1:4" ht="30" x14ac:dyDescent="0.25">
      <c r="A11" s="12" t="s">
        <v>434</v>
      </c>
      <c r="B11" s="5" t="s">
        <v>435</v>
      </c>
      <c r="C11" s="119">
        <v>0</v>
      </c>
      <c r="D11" s="119"/>
    </row>
    <row r="12" spans="1:4" x14ac:dyDescent="0.25">
      <c r="A12" s="12" t="s">
        <v>648</v>
      </c>
      <c r="B12" s="5" t="s">
        <v>436</v>
      </c>
      <c r="C12" s="119">
        <v>0</v>
      </c>
      <c r="D12" s="119">
        <v>0</v>
      </c>
    </row>
    <row r="13" spans="1:4" x14ac:dyDescent="0.25">
      <c r="A13" s="19" t="s">
        <v>432</v>
      </c>
      <c r="B13" s="19" t="s">
        <v>436</v>
      </c>
      <c r="C13" s="119">
        <v>0</v>
      </c>
      <c r="D13" s="119">
        <v>0</v>
      </c>
    </row>
    <row r="14" spans="1:4" x14ac:dyDescent="0.25">
      <c r="A14" s="19" t="s">
        <v>433</v>
      </c>
      <c r="B14" s="19" t="s">
        <v>437</v>
      </c>
      <c r="C14" s="119">
        <v>0</v>
      </c>
      <c r="D14" s="119">
        <v>0</v>
      </c>
    </row>
    <row r="15" spans="1:4" x14ac:dyDescent="0.25">
      <c r="A15" s="11" t="s">
        <v>647</v>
      </c>
      <c r="B15" s="7" t="s">
        <v>438</v>
      </c>
      <c r="C15" s="112">
        <v>0</v>
      </c>
      <c r="D15" s="112">
        <v>0</v>
      </c>
    </row>
    <row r="16" spans="1:4" x14ac:dyDescent="0.25">
      <c r="A16" s="21" t="s">
        <v>652</v>
      </c>
      <c r="B16" s="5" t="s">
        <v>439</v>
      </c>
      <c r="C16" s="119">
        <v>0</v>
      </c>
      <c r="D16" s="119">
        <v>0</v>
      </c>
    </row>
    <row r="17" spans="1:4" x14ac:dyDescent="0.25">
      <c r="A17" s="19" t="s">
        <v>440</v>
      </c>
      <c r="B17" s="19" t="s">
        <v>439</v>
      </c>
      <c r="C17" s="119">
        <v>0</v>
      </c>
      <c r="D17" s="119">
        <v>0</v>
      </c>
    </row>
    <row r="18" spans="1:4" x14ac:dyDescent="0.25">
      <c r="A18" s="19" t="s">
        <v>441</v>
      </c>
      <c r="B18" s="19" t="s">
        <v>439</v>
      </c>
      <c r="C18" s="119">
        <v>0</v>
      </c>
      <c r="D18" s="119">
        <v>0</v>
      </c>
    </row>
    <row r="19" spans="1:4" x14ac:dyDescent="0.25">
      <c r="A19" s="21" t="s">
        <v>653</v>
      </c>
      <c r="B19" s="5" t="s">
        <v>442</v>
      </c>
      <c r="C19" s="119">
        <v>0</v>
      </c>
      <c r="D19" s="119">
        <v>0</v>
      </c>
    </row>
    <row r="20" spans="1:4" x14ac:dyDescent="0.25">
      <c r="A20" s="19" t="s">
        <v>433</v>
      </c>
      <c r="B20" s="19" t="s">
        <v>442</v>
      </c>
      <c r="C20" s="119">
        <v>0</v>
      </c>
      <c r="D20" s="119">
        <v>0</v>
      </c>
    </row>
    <row r="21" spans="1:4" x14ac:dyDescent="0.25">
      <c r="A21" s="13" t="s">
        <v>443</v>
      </c>
      <c r="B21" s="5" t="s">
        <v>444</v>
      </c>
      <c r="C21" s="119">
        <v>0</v>
      </c>
      <c r="D21" s="119">
        <v>0</v>
      </c>
    </row>
    <row r="22" spans="1:4" x14ac:dyDescent="0.25">
      <c r="A22" s="13" t="s">
        <v>654</v>
      </c>
      <c r="B22" s="5" t="s">
        <v>445</v>
      </c>
      <c r="C22" s="119">
        <v>0</v>
      </c>
      <c r="D22" s="119">
        <v>0</v>
      </c>
    </row>
    <row r="23" spans="1:4" x14ac:dyDescent="0.25">
      <c r="A23" s="19" t="s">
        <v>441</v>
      </c>
      <c r="B23" s="19" t="s">
        <v>445</v>
      </c>
      <c r="C23" s="119">
        <v>0</v>
      </c>
      <c r="D23" s="119">
        <v>0</v>
      </c>
    </row>
    <row r="24" spans="1:4" x14ac:dyDescent="0.25">
      <c r="A24" s="19" t="s">
        <v>433</v>
      </c>
      <c r="B24" s="19" t="s">
        <v>445</v>
      </c>
      <c r="C24" s="119">
        <v>0</v>
      </c>
      <c r="D24" s="119">
        <v>0</v>
      </c>
    </row>
    <row r="25" spans="1:4" x14ac:dyDescent="0.25">
      <c r="A25" s="22" t="s">
        <v>650</v>
      </c>
      <c r="B25" s="7" t="s">
        <v>446</v>
      </c>
      <c r="C25" s="112">
        <v>0</v>
      </c>
      <c r="D25" s="112">
        <v>0</v>
      </c>
    </row>
    <row r="26" spans="1:4" x14ac:dyDescent="0.25">
      <c r="A26" s="21" t="s">
        <v>447</v>
      </c>
      <c r="B26" s="5" t="s">
        <v>448</v>
      </c>
      <c r="C26" s="119">
        <v>0</v>
      </c>
      <c r="D26" s="119">
        <v>0</v>
      </c>
    </row>
    <row r="27" spans="1:4" x14ac:dyDescent="0.25">
      <c r="A27" s="21" t="s">
        <v>449</v>
      </c>
      <c r="B27" s="5" t="s">
        <v>450</v>
      </c>
      <c r="C27" s="119">
        <v>0</v>
      </c>
      <c r="D27" s="119">
        <v>0</v>
      </c>
    </row>
    <row r="28" spans="1:4" x14ac:dyDescent="0.25">
      <c r="A28" s="21" t="s">
        <v>453</v>
      </c>
      <c r="B28" s="5" t="s">
        <v>454</v>
      </c>
      <c r="C28" s="119">
        <v>0</v>
      </c>
      <c r="D28" s="119">
        <v>0</v>
      </c>
    </row>
    <row r="29" spans="1:4" x14ac:dyDescent="0.25">
      <c r="A29" s="21" t="s">
        <v>455</v>
      </c>
      <c r="B29" s="5" t="s">
        <v>456</v>
      </c>
      <c r="C29" s="119">
        <v>0</v>
      </c>
      <c r="D29" s="119">
        <v>0</v>
      </c>
    </row>
    <row r="30" spans="1:4" x14ac:dyDescent="0.25">
      <c r="A30" s="21" t="s">
        <v>457</v>
      </c>
      <c r="B30" s="5" t="s">
        <v>458</v>
      </c>
      <c r="C30" s="119">
        <v>0</v>
      </c>
      <c r="D30" s="119">
        <v>0</v>
      </c>
    </row>
    <row r="31" spans="1:4" x14ac:dyDescent="0.25">
      <c r="A31" s="49" t="s">
        <v>651</v>
      </c>
      <c r="B31" s="50" t="s">
        <v>459</v>
      </c>
      <c r="C31" s="112">
        <v>0</v>
      </c>
      <c r="D31" s="112"/>
    </row>
    <row r="32" spans="1:4" x14ac:dyDescent="0.25">
      <c r="A32" s="21" t="s">
        <v>460</v>
      </c>
      <c r="B32" s="5" t="s">
        <v>461</v>
      </c>
      <c r="C32" s="119">
        <v>0</v>
      </c>
      <c r="D32" s="119">
        <v>0</v>
      </c>
    </row>
    <row r="33" spans="1:4" x14ac:dyDescent="0.25">
      <c r="A33" s="12" t="s">
        <v>462</v>
      </c>
      <c r="B33" s="5" t="s">
        <v>463</v>
      </c>
      <c r="C33" s="119">
        <v>0</v>
      </c>
      <c r="D33" s="119">
        <v>0</v>
      </c>
    </row>
    <row r="34" spans="1:4" x14ac:dyDescent="0.25">
      <c r="A34" s="21" t="s">
        <v>655</v>
      </c>
      <c r="B34" s="5" t="s">
        <v>464</v>
      </c>
      <c r="C34" s="119">
        <v>0</v>
      </c>
      <c r="D34" s="119">
        <v>0</v>
      </c>
    </row>
    <row r="35" spans="1:4" x14ac:dyDescent="0.25">
      <c r="A35" s="19" t="s">
        <v>433</v>
      </c>
      <c r="B35" s="19" t="s">
        <v>464</v>
      </c>
      <c r="C35" s="119">
        <v>0</v>
      </c>
      <c r="D35" s="119">
        <v>0</v>
      </c>
    </row>
    <row r="36" spans="1:4" x14ac:dyDescent="0.25">
      <c r="A36" s="21" t="s">
        <v>656</v>
      </c>
      <c r="B36" s="5" t="s">
        <v>465</v>
      </c>
      <c r="C36" s="119">
        <v>0</v>
      </c>
      <c r="D36" s="119">
        <v>0</v>
      </c>
    </row>
    <row r="37" spans="1:4" x14ac:dyDescent="0.25">
      <c r="A37" s="19" t="s">
        <v>466</v>
      </c>
      <c r="B37" s="19" t="s">
        <v>465</v>
      </c>
      <c r="C37" s="119">
        <v>0</v>
      </c>
      <c r="D37" s="119">
        <v>0</v>
      </c>
    </row>
    <row r="38" spans="1:4" x14ac:dyDescent="0.25">
      <c r="A38" s="19" t="s">
        <v>467</v>
      </c>
      <c r="B38" s="19" t="s">
        <v>465</v>
      </c>
      <c r="C38" s="119">
        <v>0</v>
      </c>
      <c r="D38" s="119">
        <v>0</v>
      </c>
    </row>
    <row r="39" spans="1:4" x14ac:dyDescent="0.25">
      <c r="A39" s="19" t="s">
        <v>468</v>
      </c>
      <c r="B39" s="19" t="s">
        <v>465</v>
      </c>
      <c r="C39" s="119">
        <v>0</v>
      </c>
      <c r="D39" s="119">
        <v>0</v>
      </c>
    </row>
    <row r="40" spans="1:4" x14ac:dyDescent="0.25">
      <c r="A40" s="19" t="s">
        <v>433</v>
      </c>
      <c r="B40" s="19" t="s">
        <v>465</v>
      </c>
      <c r="C40" s="119">
        <v>0</v>
      </c>
      <c r="D40" s="119">
        <v>0</v>
      </c>
    </row>
    <row r="41" spans="1:4" x14ac:dyDescent="0.25">
      <c r="A41" s="49" t="s">
        <v>657</v>
      </c>
      <c r="B41" s="50" t="s">
        <v>469</v>
      </c>
      <c r="C41" s="112">
        <v>0</v>
      </c>
      <c r="D41" s="112">
        <v>0</v>
      </c>
    </row>
    <row r="42" spans="1:4" x14ac:dyDescent="0.25">
      <c r="C42" s="119">
        <v>0</v>
      </c>
      <c r="D42" s="119">
        <v>0</v>
      </c>
    </row>
    <row r="43" spans="1:4" x14ac:dyDescent="0.25">
      <c r="C43" s="119">
        <v>0</v>
      </c>
      <c r="D43" s="119">
        <v>0</v>
      </c>
    </row>
    <row r="44" spans="1:4" ht="25.5" x14ac:dyDescent="0.25">
      <c r="A44" s="45" t="s">
        <v>170</v>
      </c>
      <c r="B44" s="3" t="s">
        <v>294</v>
      </c>
      <c r="C44" s="119">
        <v>0</v>
      </c>
      <c r="D44" s="119">
        <v>0</v>
      </c>
    </row>
    <row r="45" spans="1:4" x14ac:dyDescent="0.25">
      <c r="A45" s="21" t="s">
        <v>32</v>
      </c>
      <c r="B45" s="5" t="s">
        <v>559</v>
      </c>
      <c r="C45" s="119">
        <v>0</v>
      </c>
      <c r="D45" s="119"/>
    </row>
    <row r="46" spans="1:4" x14ac:dyDescent="0.25">
      <c r="A46" s="57" t="s">
        <v>432</v>
      </c>
      <c r="B46" s="57" t="s">
        <v>559</v>
      </c>
      <c r="C46" s="119">
        <v>0</v>
      </c>
      <c r="D46" s="119"/>
    </row>
    <row r="47" spans="1:4" ht="30" x14ac:dyDescent="0.25">
      <c r="A47" s="12" t="s">
        <v>560</v>
      </c>
      <c r="B47" s="5" t="s">
        <v>561</v>
      </c>
      <c r="C47" s="119">
        <v>0</v>
      </c>
      <c r="D47" s="119"/>
    </row>
    <row r="48" spans="1:4" x14ac:dyDescent="0.25">
      <c r="A48" s="21" t="s">
        <v>81</v>
      </c>
      <c r="B48" s="5" t="s">
        <v>562</v>
      </c>
      <c r="C48" s="119">
        <v>0</v>
      </c>
      <c r="D48" s="119">
        <v>0</v>
      </c>
    </row>
    <row r="49" spans="1:4" x14ac:dyDescent="0.25">
      <c r="A49" s="57" t="s">
        <v>432</v>
      </c>
      <c r="B49" s="57" t="s">
        <v>562</v>
      </c>
      <c r="C49" s="119">
        <v>0</v>
      </c>
      <c r="D49" s="119">
        <v>0</v>
      </c>
    </row>
    <row r="50" spans="1:4" x14ac:dyDescent="0.25">
      <c r="A50" s="11" t="s">
        <v>52</v>
      </c>
      <c r="B50" s="7" t="s">
        <v>563</v>
      </c>
      <c r="C50" s="112">
        <v>0</v>
      </c>
      <c r="D50" s="112">
        <f>SUM(D45:D49)</f>
        <v>0</v>
      </c>
    </row>
    <row r="51" spans="1:4" x14ac:dyDescent="0.25">
      <c r="A51" s="12" t="s">
        <v>82</v>
      </c>
      <c r="B51" s="5" t="s">
        <v>564</v>
      </c>
      <c r="C51" s="119">
        <v>0</v>
      </c>
      <c r="D51" s="119">
        <v>0</v>
      </c>
    </row>
    <row r="52" spans="1:4" x14ac:dyDescent="0.25">
      <c r="A52" s="57" t="s">
        <v>440</v>
      </c>
      <c r="B52" s="57" t="s">
        <v>564</v>
      </c>
      <c r="C52" s="119">
        <v>0</v>
      </c>
      <c r="D52" s="119">
        <v>0</v>
      </c>
    </row>
    <row r="53" spans="1:4" x14ac:dyDescent="0.25">
      <c r="A53" s="21" t="s">
        <v>565</v>
      </c>
      <c r="B53" s="5" t="s">
        <v>566</v>
      </c>
      <c r="C53" s="119">
        <v>0</v>
      </c>
      <c r="D53" s="119">
        <v>0</v>
      </c>
    </row>
    <row r="54" spans="1:4" x14ac:dyDescent="0.25">
      <c r="A54" s="13" t="s">
        <v>83</v>
      </c>
      <c r="B54" s="5" t="s">
        <v>567</v>
      </c>
      <c r="C54" s="119">
        <v>0</v>
      </c>
      <c r="D54" s="119">
        <v>0</v>
      </c>
    </row>
    <row r="55" spans="1:4" x14ac:dyDescent="0.25">
      <c r="A55" s="57" t="s">
        <v>441</v>
      </c>
      <c r="B55" s="57" t="s">
        <v>567</v>
      </c>
      <c r="C55" s="119">
        <v>0</v>
      </c>
      <c r="D55" s="119">
        <v>0</v>
      </c>
    </row>
    <row r="56" spans="1:4" x14ac:dyDescent="0.25">
      <c r="A56" s="21" t="s">
        <v>568</v>
      </c>
      <c r="B56" s="5" t="s">
        <v>569</v>
      </c>
      <c r="C56" s="119">
        <v>0</v>
      </c>
      <c r="D56" s="119">
        <v>0</v>
      </c>
    </row>
    <row r="57" spans="1:4" x14ac:dyDescent="0.25">
      <c r="A57" s="22" t="s">
        <v>53</v>
      </c>
      <c r="B57" s="7" t="s">
        <v>570</v>
      </c>
      <c r="C57" s="112">
        <v>0</v>
      </c>
      <c r="D57" s="112">
        <v>0</v>
      </c>
    </row>
    <row r="58" spans="1:4" x14ac:dyDescent="0.25">
      <c r="A58" s="22" t="s">
        <v>574</v>
      </c>
      <c r="B58" s="7" t="s">
        <v>575</v>
      </c>
      <c r="C58" s="112">
        <v>0</v>
      </c>
      <c r="D58" s="112">
        <v>0</v>
      </c>
    </row>
    <row r="59" spans="1:4" x14ac:dyDescent="0.25">
      <c r="A59" s="22" t="s">
        <v>576</v>
      </c>
      <c r="B59" s="7" t="s">
        <v>577</v>
      </c>
      <c r="C59" s="112">
        <v>0</v>
      </c>
      <c r="D59" s="112">
        <v>0</v>
      </c>
    </row>
    <row r="60" spans="1:4" x14ac:dyDescent="0.25">
      <c r="A60" s="22" t="s">
        <v>580</v>
      </c>
      <c r="B60" s="7" t="s">
        <v>581</v>
      </c>
      <c r="C60" s="112">
        <v>0</v>
      </c>
      <c r="D60" s="112">
        <v>0</v>
      </c>
    </row>
    <row r="61" spans="1:4" x14ac:dyDescent="0.25">
      <c r="A61" s="11" t="s">
        <v>195</v>
      </c>
      <c r="B61" s="7" t="s">
        <v>582</v>
      </c>
      <c r="C61" s="112">
        <v>0</v>
      </c>
      <c r="D61" s="112">
        <v>0</v>
      </c>
    </row>
    <row r="62" spans="1:4" x14ac:dyDescent="0.25">
      <c r="A62" s="15" t="s">
        <v>583</v>
      </c>
      <c r="B62" s="7" t="s">
        <v>582</v>
      </c>
      <c r="C62" s="112">
        <v>0</v>
      </c>
      <c r="D62" s="112">
        <v>0</v>
      </c>
    </row>
    <row r="63" spans="1:4" x14ac:dyDescent="0.25">
      <c r="A63" s="95" t="s">
        <v>55</v>
      </c>
      <c r="B63" s="50" t="s">
        <v>584</v>
      </c>
      <c r="C63" s="112">
        <v>0</v>
      </c>
      <c r="D63" s="112"/>
    </row>
    <row r="64" spans="1:4" x14ac:dyDescent="0.25">
      <c r="A64" s="12" t="s">
        <v>585</v>
      </c>
      <c r="B64" s="5" t="s">
        <v>586</v>
      </c>
      <c r="C64" s="119">
        <v>0</v>
      </c>
      <c r="D64" s="119">
        <v>0</v>
      </c>
    </row>
    <row r="65" spans="1:4" x14ac:dyDescent="0.25">
      <c r="A65" s="13" t="s">
        <v>587</v>
      </c>
      <c r="B65" s="5" t="s">
        <v>588</v>
      </c>
      <c r="C65" s="119">
        <v>0</v>
      </c>
      <c r="D65" s="119">
        <v>0</v>
      </c>
    </row>
    <row r="66" spans="1:4" x14ac:dyDescent="0.25">
      <c r="A66" s="21" t="s">
        <v>589</v>
      </c>
      <c r="B66" s="5" t="s">
        <v>590</v>
      </c>
      <c r="C66" s="119">
        <v>0</v>
      </c>
      <c r="D66" s="119">
        <v>0</v>
      </c>
    </row>
    <row r="67" spans="1:4" x14ac:dyDescent="0.25">
      <c r="A67" s="21" t="s">
        <v>37</v>
      </c>
      <c r="B67" s="5" t="s">
        <v>591</v>
      </c>
      <c r="C67" s="119">
        <v>0</v>
      </c>
      <c r="D67" s="119">
        <v>0</v>
      </c>
    </row>
    <row r="68" spans="1:4" x14ac:dyDescent="0.25">
      <c r="A68" s="57" t="s">
        <v>466</v>
      </c>
      <c r="B68" s="57" t="s">
        <v>591</v>
      </c>
      <c r="C68" s="119">
        <v>0</v>
      </c>
      <c r="D68" s="119">
        <v>0</v>
      </c>
    </row>
    <row r="69" spans="1:4" x14ac:dyDescent="0.25">
      <c r="A69" s="57" t="s">
        <v>467</v>
      </c>
      <c r="B69" s="57" t="s">
        <v>591</v>
      </c>
      <c r="C69" s="119">
        <v>0</v>
      </c>
      <c r="D69" s="119">
        <v>0</v>
      </c>
    </row>
    <row r="70" spans="1:4" x14ac:dyDescent="0.25">
      <c r="A70" s="58" t="s">
        <v>468</v>
      </c>
      <c r="B70" s="58" t="s">
        <v>591</v>
      </c>
      <c r="C70" s="119">
        <v>0</v>
      </c>
      <c r="D70" s="119">
        <v>0</v>
      </c>
    </row>
    <row r="71" spans="1:4" x14ac:dyDescent="0.25">
      <c r="A71" s="49" t="s">
        <v>56</v>
      </c>
      <c r="B71" s="50" t="s">
        <v>592</v>
      </c>
      <c r="C71" s="112">
        <v>0</v>
      </c>
      <c r="D71" s="112">
        <v>0</v>
      </c>
    </row>
  </sheetData>
  <mergeCells count="3">
    <mergeCell ref="A3:D3"/>
    <mergeCell ref="A4:D4"/>
    <mergeCell ref="A1:D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C10"/>
  <sheetViews>
    <sheetView zoomScaleNormal="100" workbookViewId="0">
      <selection sqref="A1:C1"/>
    </sheetView>
  </sheetViews>
  <sheetFormatPr defaultRowHeight="15" x14ac:dyDescent="0.25"/>
  <cols>
    <col min="1" max="1" width="78.42578125" customWidth="1"/>
    <col min="2" max="2" width="14.5703125" customWidth="1"/>
    <col min="3" max="3" width="19.5703125" customWidth="1"/>
  </cols>
  <sheetData>
    <row r="1" spans="1:3" ht="18" x14ac:dyDescent="0.25">
      <c r="A1" s="209" t="s">
        <v>754</v>
      </c>
      <c r="B1" s="209"/>
      <c r="C1" s="209"/>
    </row>
    <row r="3" spans="1:3" ht="23.25" customHeight="1" x14ac:dyDescent="0.25">
      <c r="A3" s="205" t="s">
        <v>729</v>
      </c>
      <c r="B3" s="206"/>
      <c r="C3" s="206"/>
    </row>
    <row r="4" spans="1:3" ht="25.5" customHeight="1" x14ac:dyDescent="0.25">
      <c r="A4" s="219" t="s">
        <v>238</v>
      </c>
      <c r="B4" s="206"/>
      <c r="C4" s="206"/>
    </row>
    <row r="5" spans="1:3" ht="21.75" customHeight="1" x14ac:dyDescent="0.25">
      <c r="A5" s="93"/>
      <c r="B5" s="76"/>
      <c r="C5" s="76"/>
    </row>
    <row r="6" spans="1:3" ht="20.25" customHeight="1" x14ac:dyDescent="0.25">
      <c r="A6" s="4" t="s">
        <v>196</v>
      </c>
    </row>
    <row r="7" spans="1:3" x14ac:dyDescent="0.25">
      <c r="A7" s="45" t="s">
        <v>170</v>
      </c>
      <c r="B7" s="3" t="s">
        <v>294</v>
      </c>
      <c r="C7" s="45" t="s">
        <v>237</v>
      </c>
    </row>
    <row r="8" spans="1:3" ht="26.25" customHeight="1" x14ac:dyDescent="0.25">
      <c r="A8" s="91" t="s">
        <v>235</v>
      </c>
      <c r="B8" s="82" t="s">
        <v>452</v>
      </c>
      <c r="C8" s="119">
        <v>0</v>
      </c>
    </row>
    <row r="9" spans="1:3" ht="26.25" customHeight="1" x14ac:dyDescent="0.25">
      <c r="A9" s="91" t="s">
        <v>236</v>
      </c>
      <c r="B9" s="82" t="s">
        <v>452</v>
      </c>
      <c r="C9" s="119">
        <v>0</v>
      </c>
    </row>
    <row r="10" spans="1:3" ht="22.5" customHeight="1" x14ac:dyDescent="0.25">
      <c r="A10" s="45" t="s">
        <v>239</v>
      </c>
      <c r="B10" s="45"/>
      <c r="C10" s="174">
        <v>0</v>
      </c>
    </row>
  </sheetData>
  <mergeCells count="3">
    <mergeCell ref="A3:C3"/>
    <mergeCell ref="A4:C4"/>
    <mergeCell ref="A1:C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C42"/>
  <sheetViews>
    <sheetView zoomScaleNormal="100" workbookViewId="0">
      <selection sqref="A1:C1"/>
    </sheetView>
  </sheetViews>
  <sheetFormatPr defaultRowHeight="15" x14ac:dyDescent="0.25"/>
  <cols>
    <col min="1" max="1" width="100" customWidth="1"/>
    <col min="3" max="3" width="17" customWidth="1"/>
  </cols>
  <sheetData>
    <row r="1" spans="1:3" ht="18" x14ac:dyDescent="0.25">
      <c r="A1" s="209" t="s">
        <v>755</v>
      </c>
      <c r="B1" s="209"/>
      <c r="C1" s="209"/>
    </row>
    <row r="3" spans="1:3" ht="28.5" customHeight="1" x14ac:dyDescent="0.25">
      <c r="A3" s="205" t="s">
        <v>729</v>
      </c>
      <c r="B3" s="210"/>
      <c r="C3" s="210"/>
    </row>
    <row r="4" spans="1:3" ht="26.25" customHeight="1" x14ac:dyDescent="0.25">
      <c r="A4" s="208" t="s">
        <v>254</v>
      </c>
      <c r="B4" s="208"/>
      <c r="C4" s="208"/>
    </row>
    <row r="5" spans="1:3" ht="18.75" customHeight="1" x14ac:dyDescent="0.3">
      <c r="A5" s="93"/>
      <c r="B5" s="96"/>
      <c r="C5" s="96"/>
    </row>
    <row r="6" spans="1:3" ht="23.25" customHeight="1" x14ac:dyDescent="0.25">
      <c r="A6" s="4" t="s">
        <v>196</v>
      </c>
    </row>
    <row r="7" spans="1:3" ht="25.5" x14ac:dyDescent="0.25">
      <c r="A7" s="45" t="s">
        <v>170</v>
      </c>
      <c r="B7" s="3" t="s">
        <v>294</v>
      </c>
      <c r="C7" s="92" t="s">
        <v>240</v>
      </c>
    </row>
    <row r="8" spans="1:3" x14ac:dyDescent="0.25">
      <c r="A8" s="15" t="s">
        <v>603</v>
      </c>
      <c r="B8" s="114" t="s">
        <v>371</v>
      </c>
      <c r="C8" s="121"/>
    </row>
    <row r="9" spans="1:3" x14ac:dyDescent="0.25">
      <c r="A9" s="12" t="s">
        <v>604</v>
      </c>
      <c r="B9" s="6" t="s">
        <v>373</v>
      </c>
      <c r="C9" s="122">
        <v>0</v>
      </c>
    </row>
    <row r="10" spans="1:3" x14ac:dyDescent="0.25">
      <c r="A10" s="12" t="s">
        <v>605</v>
      </c>
      <c r="B10" s="6" t="s">
        <v>373</v>
      </c>
      <c r="C10" s="122">
        <v>0</v>
      </c>
    </row>
    <row r="11" spans="1:3" x14ac:dyDescent="0.25">
      <c r="A11" s="12" t="s">
        <v>606</v>
      </c>
      <c r="B11" s="6" t="s">
        <v>373</v>
      </c>
      <c r="C11" s="122">
        <v>0</v>
      </c>
    </row>
    <row r="12" spans="1:3" x14ac:dyDescent="0.25">
      <c r="A12" s="12" t="s">
        <v>607</v>
      </c>
      <c r="B12" s="6" t="s">
        <v>373</v>
      </c>
      <c r="C12" s="122">
        <v>0</v>
      </c>
    </row>
    <row r="13" spans="1:3" x14ac:dyDescent="0.25">
      <c r="A13" s="13" t="s">
        <v>608</v>
      </c>
      <c r="B13" s="6" t="s">
        <v>373</v>
      </c>
      <c r="C13" s="122">
        <v>0</v>
      </c>
    </row>
    <row r="14" spans="1:3" x14ac:dyDescent="0.25">
      <c r="A14" s="13" t="s">
        <v>609</v>
      </c>
      <c r="B14" s="6" t="s">
        <v>373</v>
      </c>
      <c r="C14" s="122">
        <v>0</v>
      </c>
    </row>
    <row r="15" spans="1:3" x14ac:dyDescent="0.25">
      <c r="A15" s="15" t="s">
        <v>247</v>
      </c>
      <c r="B15" s="14" t="s">
        <v>373</v>
      </c>
      <c r="C15" s="123">
        <f>SUM(C9:C14)</f>
        <v>0</v>
      </c>
    </row>
    <row r="16" spans="1:3" x14ac:dyDescent="0.25">
      <c r="A16" s="12" t="s">
        <v>610</v>
      </c>
      <c r="B16" s="6" t="s">
        <v>374</v>
      </c>
      <c r="C16" s="122">
        <v>0</v>
      </c>
    </row>
    <row r="17" spans="1:3" x14ac:dyDescent="0.25">
      <c r="A17" s="16" t="s">
        <v>246</v>
      </c>
      <c r="B17" s="14" t="s">
        <v>374</v>
      </c>
      <c r="C17" s="123">
        <f>SUM(C16)</f>
        <v>0</v>
      </c>
    </row>
    <row r="18" spans="1:3" x14ac:dyDescent="0.25">
      <c r="A18" s="12" t="s">
        <v>611</v>
      </c>
      <c r="B18" s="6" t="s">
        <v>375</v>
      </c>
      <c r="C18" s="122">
        <v>0</v>
      </c>
    </row>
    <row r="19" spans="1:3" x14ac:dyDescent="0.25">
      <c r="A19" s="12" t="s">
        <v>612</v>
      </c>
      <c r="B19" s="6" t="s">
        <v>375</v>
      </c>
      <c r="C19" s="122">
        <v>0</v>
      </c>
    </row>
    <row r="20" spans="1:3" x14ac:dyDescent="0.25">
      <c r="A20" s="13" t="s">
        <v>613</v>
      </c>
      <c r="B20" s="6" t="s">
        <v>375</v>
      </c>
      <c r="C20" s="122">
        <v>0</v>
      </c>
    </row>
    <row r="21" spans="1:3" x14ac:dyDescent="0.25">
      <c r="A21" s="13" t="s">
        <v>614</v>
      </c>
      <c r="B21" s="6" t="s">
        <v>375</v>
      </c>
      <c r="C21" s="122">
        <v>0</v>
      </c>
    </row>
    <row r="22" spans="1:3" x14ac:dyDescent="0.25">
      <c r="A22" s="13" t="s">
        <v>615</v>
      </c>
      <c r="B22" s="6" t="s">
        <v>375</v>
      </c>
      <c r="C22" s="122">
        <v>0</v>
      </c>
    </row>
    <row r="23" spans="1:3" ht="30" x14ac:dyDescent="0.25">
      <c r="A23" s="17" t="s">
        <v>616</v>
      </c>
      <c r="B23" s="6" t="s">
        <v>375</v>
      </c>
      <c r="C23" s="122">
        <v>0</v>
      </c>
    </row>
    <row r="24" spans="1:3" x14ac:dyDescent="0.25">
      <c r="A24" s="11" t="s">
        <v>245</v>
      </c>
      <c r="B24" s="14" t="s">
        <v>375</v>
      </c>
      <c r="C24" s="123">
        <f>SUM(C18:C23)</f>
        <v>0</v>
      </c>
    </row>
    <row r="25" spans="1:3" x14ac:dyDescent="0.25">
      <c r="A25" s="12" t="s">
        <v>617</v>
      </c>
      <c r="B25" s="6" t="s">
        <v>376</v>
      </c>
      <c r="C25" s="122">
        <v>0</v>
      </c>
    </row>
    <row r="26" spans="1:3" x14ac:dyDescent="0.25">
      <c r="A26" s="12" t="s">
        <v>618</v>
      </c>
      <c r="B26" s="6" t="s">
        <v>376</v>
      </c>
      <c r="C26" s="122">
        <v>0</v>
      </c>
    </row>
    <row r="27" spans="1:3" x14ac:dyDescent="0.25">
      <c r="A27" s="11" t="s">
        <v>244</v>
      </c>
      <c r="B27" s="8" t="s">
        <v>376</v>
      </c>
      <c r="C27" s="123">
        <f>SUM(C25:C26)</f>
        <v>0</v>
      </c>
    </row>
    <row r="28" spans="1:3" x14ac:dyDescent="0.25">
      <c r="A28" s="12" t="s">
        <v>619</v>
      </c>
      <c r="B28" s="6" t="s">
        <v>377</v>
      </c>
      <c r="C28" s="122">
        <v>0</v>
      </c>
    </row>
    <row r="29" spans="1:3" x14ac:dyDescent="0.25">
      <c r="A29" s="12" t="s">
        <v>620</v>
      </c>
      <c r="B29" s="6" t="s">
        <v>377</v>
      </c>
      <c r="C29" s="122">
        <v>0</v>
      </c>
    </row>
    <row r="30" spans="1:3" x14ac:dyDescent="0.25">
      <c r="A30" s="13" t="s">
        <v>621</v>
      </c>
      <c r="B30" s="6" t="s">
        <v>377</v>
      </c>
      <c r="C30" s="122">
        <v>0</v>
      </c>
    </row>
    <row r="31" spans="1:3" x14ac:dyDescent="0.25">
      <c r="A31" s="13" t="s">
        <v>622</v>
      </c>
      <c r="B31" s="6" t="s">
        <v>377</v>
      </c>
      <c r="C31" s="122">
        <v>0</v>
      </c>
    </row>
    <row r="32" spans="1:3" x14ac:dyDescent="0.25">
      <c r="A32" s="13" t="s">
        <v>623</v>
      </c>
      <c r="B32" s="6" t="s">
        <v>377</v>
      </c>
      <c r="C32" s="122">
        <v>0</v>
      </c>
    </row>
    <row r="33" spans="1:3" x14ac:dyDescent="0.25">
      <c r="A33" s="13" t="s">
        <v>624</v>
      </c>
      <c r="B33" s="6" t="s">
        <v>377</v>
      </c>
      <c r="C33" s="122">
        <v>0</v>
      </c>
    </row>
    <row r="34" spans="1:3" x14ac:dyDescent="0.25">
      <c r="A34" s="13" t="s">
        <v>625</v>
      </c>
      <c r="B34" s="6" t="s">
        <v>377</v>
      </c>
      <c r="C34" s="122">
        <v>0</v>
      </c>
    </row>
    <row r="35" spans="1:3" x14ac:dyDescent="0.25">
      <c r="A35" s="13" t="s">
        <v>626</v>
      </c>
      <c r="B35" s="6" t="s">
        <v>377</v>
      </c>
      <c r="C35" s="122">
        <v>0</v>
      </c>
    </row>
    <row r="36" spans="1:3" x14ac:dyDescent="0.25">
      <c r="A36" s="13" t="s">
        <v>733</v>
      </c>
      <c r="B36" s="6" t="s">
        <v>377</v>
      </c>
      <c r="C36" s="122">
        <v>680</v>
      </c>
    </row>
    <row r="37" spans="1:3" x14ac:dyDescent="0.25">
      <c r="A37" s="13" t="s">
        <v>627</v>
      </c>
      <c r="B37" s="6" t="s">
        <v>377</v>
      </c>
      <c r="C37" s="122">
        <v>0</v>
      </c>
    </row>
    <row r="38" spans="1:3" x14ac:dyDescent="0.25">
      <c r="A38" s="13" t="s">
        <v>628</v>
      </c>
      <c r="B38" s="6" t="s">
        <v>377</v>
      </c>
      <c r="C38" s="122">
        <v>0</v>
      </c>
    </row>
    <row r="39" spans="1:3" ht="30" x14ac:dyDescent="0.25">
      <c r="A39" s="13" t="s">
        <v>629</v>
      </c>
      <c r="B39" s="6" t="s">
        <v>377</v>
      </c>
      <c r="C39" s="122">
        <v>0</v>
      </c>
    </row>
    <row r="40" spans="1:3" ht="30" x14ac:dyDescent="0.25">
      <c r="A40" s="13" t="s">
        <v>630</v>
      </c>
      <c r="B40" s="6" t="s">
        <v>377</v>
      </c>
      <c r="C40" s="122">
        <v>0</v>
      </c>
    </row>
    <row r="41" spans="1:3" x14ac:dyDescent="0.25">
      <c r="A41" s="11" t="s">
        <v>631</v>
      </c>
      <c r="B41" s="14" t="s">
        <v>377</v>
      </c>
      <c r="C41" s="123">
        <f>SUM(C28:C40)</f>
        <v>680</v>
      </c>
    </row>
    <row r="42" spans="1:3" ht="15.75" x14ac:dyDescent="0.25">
      <c r="A42" s="18" t="s">
        <v>632</v>
      </c>
      <c r="B42" s="9" t="s">
        <v>378</v>
      </c>
      <c r="C42" s="123">
        <f>C15+C17+C24+C27+C41+C8</f>
        <v>680</v>
      </c>
    </row>
  </sheetData>
  <mergeCells count="3">
    <mergeCell ref="A3:C3"/>
    <mergeCell ref="A4:C4"/>
    <mergeCell ref="A1:C1"/>
  </mergeCells>
  <phoneticPr fontId="46" type="noConversion"/>
  <pageMargins left="0.26" right="0.16" top="0.74803149606299213" bottom="0.74803149606299213" header="0.31496062992125984" footer="0.31496062992125984"/>
  <pageSetup paperSize="9" scale="7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C117"/>
  <sheetViews>
    <sheetView zoomScaleNormal="100"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ht="18" x14ac:dyDescent="0.25">
      <c r="A1" s="209" t="s">
        <v>756</v>
      </c>
      <c r="B1" s="209"/>
      <c r="C1" s="209"/>
    </row>
    <row r="3" spans="1:3" ht="27" customHeight="1" x14ac:dyDescent="0.25">
      <c r="A3" s="205" t="s">
        <v>729</v>
      </c>
      <c r="B3" s="206"/>
      <c r="C3" s="206"/>
    </row>
    <row r="4" spans="1:3" ht="27" customHeight="1" x14ac:dyDescent="0.25">
      <c r="A4" s="208" t="s">
        <v>251</v>
      </c>
      <c r="B4" s="206"/>
      <c r="C4" s="206"/>
    </row>
    <row r="5" spans="1:3" ht="19.5" customHeight="1" x14ac:dyDescent="0.25">
      <c r="A5" s="75"/>
      <c r="B5" s="76"/>
      <c r="C5" s="76"/>
    </row>
    <row r="6" spans="1:3" x14ac:dyDescent="0.25">
      <c r="A6" s="4" t="s">
        <v>196</v>
      </c>
    </row>
    <row r="7" spans="1:3" ht="25.5" x14ac:dyDescent="0.25">
      <c r="A7" s="45" t="s">
        <v>170</v>
      </c>
      <c r="B7" s="3" t="s">
        <v>294</v>
      </c>
      <c r="C7" s="92" t="s">
        <v>240</v>
      </c>
    </row>
    <row r="8" spans="1:3" x14ac:dyDescent="0.25">
      <c r="A8" s="13" t="s">
        <v>116</v>
      </c>
      <c r="B8" s="6" t="s">
        <v>384</v>
      </c>
      <c r="C8" s="119">
        <v>0</v>
      </c>
    </row>
    <row r="9" spans="1:3" x14ac:dyDescent="0.25">
      <c r="A9" s="13" t="s">
        <v>117</v>
      </c>
      <c r="B9" s="6" t="s">
        <v>384</v>
      </c>
      <c r="C9" s="119">
        <v>0</v>
      </c>
    </row>
    <row r="10" spans="1:3" x14ac:dyDescent="0.25">
      <c r="A10" s="13" t="s">
        <v>118</v>
      </c>
      <c r="B10" s="6" t="s">
        <v>384</v>
      </c>
      <c r="C10" s="119">
        <v>0</v>
      </c>
    </row>
    <row r="11" spans="1:3" x14ac:dyDescent="0.25">
      <c r="A11" s="13" t="s">
        <v>119</v>
      </c>
      <c r="B11" s="6" t="s">
        <v>384</v>
      </c>
      <c r="C11" s="119">
        <v>0</v>
      </c>
    </row>
    <row r="12" spans="1:3" x14ac:dyDescent="0.25">
      <c r="A12" s="13" t="s">
        <v>120</v>
      </c>
      <c r="B12" s="6" t="s">
        <v>384</v>
      </c>
      <c r="C12" s="119">
        <v>0</v>
      </c>
    </row>
    <row r="13" spans="1:3" x14ac:dyDescent="0.25">
      <c r="A13" s="13" t="s">
        <v>121</v>
      </c>
      <c r="B13" s="6" t="s">
        <v>384</v>
      </c>
      <c r="C13" s="119">
        <v>0</v>
      </c>
    </row>
    <row r="14" spans="1:3" x14ac:dyDescent="0.25">
      <c r="A14" s="13" t="s">
        <v>122</v>
      </c>
      <c r="B14" s="6" t="s">
        <v>384</v>
      </c>
      <c r="C14" s="119">
        <v>0</v>
      </c>
    </row>
    <row r="15" spans="1:3" x14ac:dyDescent="0.25">
      <c r="A15" s="13" t="s">
        <v>123</v>
      </c>
      <c r="B15" s="6" t="s">
        <v>384</v>
      </c>
      <c r="C15" s="119">
        <v>0</v>
      </c>
    </row>
    <row r="16" spans="1:3" x14ac:dyDescent="0.25">
      <c r="A16" s="13" t="s">
        <v>124</v>
      </c>
      <c r="B16" s="6" t="s">
        <v>384</v>
      </c>
      <c r="C16" s="119">
        <v>0</v>
      </c>
    </row>
    <row r="17" spans="1:3" x14ac:dyDescent="0.25">
      <c r="A17" s="13" t="s">
        <v>125</v>
      </c>
      <c r="B17" s="6" t="s">
        <v>384</v>
      </c>
      <c r="C17" s="119">
        <v>0</v>
      </c>
    </row>
    <row r="18" spans="1:3" ht="25.5" x14ac:dyDescent="0.25">
      <c r="A18" s="11" t="s">
        <v>633</v>
      </c>
      <c r="B18" s="8" t="s">
        <v>384</v>
      </c>
      <c r="C18" s="112">
        <f>SUM(C8:C17)</f>
        <v>0</v>
      </c>
    </row>
    <row r="19" spans="1:3" x14ac:dyDescent="0.25">
      <c r="A19" s="13" t="s">
        <v>116</v>
      </c>
      <c r="B19" s="6" t="s">
        <v>385</v>
      </c>
      <c r="C19" s="119">
        <v>0</v>
      </c>
    </row>
    <row r="20" spans="1:3" x14ac:dyDescent="0.25">
      <c r="A20" s="13" t="s">
        <v>117</v>
      </c>
      <c r="B20" s="6" t="s">
        <v>385</v>
      </c>
      <c r="C20" s="119">
        <v>0</v>
      </c>
    </row>
    <row r="21" spans="1:3" x14ac:dyDescent="0.25">
      <c r="A21" s="13" t="s">
        <v>118</v>
      </c>
      <c r="B21" s="6" t="s">
        <v>385</v>
      </c>
      <c r="C21" s="119">
        <v>0</v>
      </c>
    </row>
    <row r="22" spans="1:3" x14ac:dyDescent="0.25">
      <c r="A22" s="13" t="s">
        <v>119</v>
      </c>
      <c r="B22" s="6" t="s">
        <v>385</v>
      </c>
      <c r="C22" s="119">
        <v>0</v>
      </c>
    </row>
    <row r="23" spans="1:3" x14ac:dyDescent="0.25">
      <c r="A23" s="13" t="s">
        <v>120</v>
      </c>
      <c r="B23" s="6" t="s">
        <v>385</v>
      </c>
      <c r="C23" s="119">
        <v>0</v>
      </c>
    </row>
    <row r="24" spans="1:3" x14ac:dyDescent="0.25">
      <c r="A24" s="13" t="s">
        <v>121</v>
      </c>
      <c r="B24" s="6" t="s">
        <v>385</v>
      </c>
      <c r="C24" s="119">
        <v>0</v>
      </c>
    </row>
    <row r="25" spans="1:3" x14ac:dyDescent="0.25">
      <c r="A25" s="13" t="s">
        <v>122</v>
      </c>
      <c r="B25" s="6" t="s">
        <v>385</v>
      </c>
      <c r="C25" s="119">
        <v>0</v>
      </c>
    </row>
    <row r="26" spans="1:3" x14ac:dyDescent="0.25">
      <c r="A26" s="13" t="s">
        <v>123</v>
      </c>
      <c r="B26" s="6" t="s">
        <v>385</v>
      </c>
      <c r="C26" s="119">
        <v>0</v>
      </c>
    </row>
    <row r="27" spans="1:3" x14ac:dyDescent="0.25">
      <c r="A27" s="13" t="s">
        <v>124</v>
      </c>
      <c r="B27" s="6" t="s">
        <v>385</v>
      </c>
      <c r="C27" s="119">
        <v>0</v>
      </c>
    </row>
    <row r="28" spans="1:3" x14ac:dyDescent="0.25">
      <c r="A28" s="13" t="s">
        <v>125</v>
      </c>
      <c r="B28" s="6" t="s">
        <v>385</v>
      </c>
      <c r="C28" s="119">
        <v>0</v>
      </c>
    </row>
    <row r="29" spans="1:3" ht="25.5" x14ac:dyDescent="0.25">
      <c r="A29" s="11" t="s">
        <v>634</v>
      </c>
      <c r="B29" s="8" t="s">
        <v>385</v>
      </c>
      <c r="C29" s="112">
        <f>SUM(C19:C28)</f>
        <v>0</v>
      </c>
    </row>
    <row r="30" spans="1:3" x14ac:dyDescent="0.25">
      <c r="A30" s="13" t="s">
        <v>116</v>
      </c>
      <c r="B30" s="6" t="s">
        <v>386</v>
      </c>
      <c r="C30" s="119">
        <v>0</v>
      </c>
    </row>
    <row r="31" spans="1:3" x14ac:dyDescent="0.25">
      <c r="A31" s="13" t="s">
        <v>117</v>
      </c>
      <c r="B31" s="6" t="s">
        <v>386</v>
      </c>
      <c r="C31" s="119">
        <v>0</v>
      </c>
    </row>
    <row r="32" spans="1:3" x14ac:dyDescent="0.25">
      <c r="A32" s="13" t="s">
        <v>118</v>
      </c>
      <c r="B32" s="6" t="s">
        <v>386</v>
      </c>
      <c r="C32" s="119">
        <v>0</v>
      </c>
    </row>
    <row r="33" spans="1:3" x14ac:dyDescent="0.25">
      <c r="A33" s="13" t="s">
        <v>119</v>
      </c>
      <c r="B33" s="6" t="s">
        <v>386</v>
      </c>
      <c r="C33" s="119">
        <v>0</v>
      </c>
    </row>
    <row r="34" spans="1:3" x14ac:dyDescent="0.25">
      <c r="A34" s="13" t="s">
        <v>120</v>
      </c>
      <c r="B34" s="6" t="s">
        <v>386</v>
      </c>
      <c r="C34" s="119">
        <v>0</v>
      </c>
    </row>
    <row r="35" spans="1:3" x14ac:dyDescent="0.25">
      <c r="A35" s="13" t="s">
        <v>121</v>
      </c>
      <c r="B35" s="6" t="s">
        <v>386</v>
      </c>
      <c r="C35" s="119">
        <v>0</v>
      </c>
    </row>
    <row r="36" spans="1:3" x14ac:dyDescent="0.25">
      <c r="A36" s="13" t="s">
        <v>122</v>
      </c>
      <c r="B36" s="6" t="s">
        <v>386</v>
      </c>
      <c r="C36" s="119">
        <v>660</v>
      </c>
    </row>
    <row r="37" spans="1:3" x14ac:dyDescent="0.25">
      <c r="A37" s="13" t="s">
        <v>123</v>
      </c>
      <c r="B37" s="6" t="s">
        <v>386</v>
      </c>
      <c r="C37" s="119">
        <v>0</v>
      </c>
    </row>
    <row r="38" spans="1:3" x14ac:dyDescent="0.25">
      <c r="A38" s="13" t="s">
        <v>124</v>
      </c>
      <c r="B38" s="6" t="s">
        <v>386</v>
      </c>
      <c r="C38" s="119">
        <v>0</v>
      </c>
    </row>
    <row r="39" spans="1:3" x14ac:dyDescent="0.25">
      <c r="A39" s="13" t="s">
        <v>125</v>
      </c>
      <c r="B39" s="6" t="s">
        <v>386</v>
      </c>
      <c r="C39" s="119">
        <v>0</v>
      </c>
    </row>
    <row r="40" spans="1:3" x14ac:dyDescent="0.25">
      <c r="A40" s="11" t="s">
        <v>635</v>
      </c>
      <c r="B40" s="8" t="s">
        <v>386</v>
      </c>
      <c r="C40" s="112">
        <f>SUM(C30:C39)</f>
        <v>660</v>
      </c>
    </row>
    <row r="41" spans="1:3" x14ac:dyDescent="0.25">
      <c r="A41" s="13" t="s">
        <v>126</v>
      </c>
      <c r="B41" s="5" t="s">
        <v>388</v>
      </c>
      <c r="C41" s="119">
        <v>0</v>
      </c>
    </row>
    <row r="42" spans="1:3" x14ac:dyDescent="0.25">
      <c r="A42" s="13" t="s">
        <v>127</v>
      </c>
      <c r="B42" s="5" t="s">
        <v>388</v>
      </c>
      <c r="C42" s="119">
        <v>0</v>
      </c>
    </row>
    <row r="43" spans="1:3" x14ac:dyDescent="0.25">
      <c r="A43" s="13" t="s">
        <v>128</v>
      </c>
      <c r="B43" s="5" t="s">
        <v>388</v>
      </c>
      <c r="C43" s="119">
        <v>0</v>
      </c>
    </row>
    <row r="44" spans="1:3" x14ac:dyDescent="0.25">
      <c r="A44" s="5" t="s">
        <v>129</v>
      </c>
      <c r="B44" s="5" t="s">
        <v>388</v>
      </c>
      <c r="C44" s="119">
        <v>0</v>
      </c>
    </row>
    <row r="45" spans="1:3" x14ac:dyDescent="0.25">
      <c r="A45" s="5" t="s">
        <v>130</v>
      </c>
      <c r="B45" s="5" t="s">
        <v>388</v>
      </c>
      <c r="C45" s="119">
        <v>0</v>
      </c>
    </row>
    <row r="46" spans="1:3" x14ac:dyDescent="0.25">
      <c r="A46" s="5" t="s">
        <v>131</v>
      </c>
      <c r="B46" s="5" t="s">
        <v>388</v>
      </c>
      <c r="C46" s="119">
        <v>0</v>
      </c>
    </row>
    <row r="47" spans="1:3" x14ac:dyDescent="0.25">
      <c r="A47" s="13" t="s">
        <v>132</v>
      </c>
      <c r="B47" s="5" t="s">
        <v>388</v>
      </c>
      <c r="C47" s="119">
        <v>0</v>
      </c>
    </row>
    <row r="48" spans="1:3" x14ac:dyDescent="0.25">
      <c r="A48" s="13" t="s">
        <v>133</v>
      </c>
      <c r="B48" s="5" t="s">
        <v>388</v>
      </c>
      <c r="C48" s="119">
        <v>0</v>
      </c>
    </row>
    <row r="49" spans="1:3" x14ac:dyDescent="0.25">
      <c r="A49" s="13" t="s">
        <v>134</v>
      </c>
      <c r="B49" s="5" t="s">
        <v>388</v>
      </c>
      <c r="C49" s="119">
        <v>0</v>
      </c>
    </row>
    <row r="50" spans="1:3" x14ac:dyDescent="0.25">
      <c r="A50" s="13" t="s">
        <v>135</v>
      </c>
      <c r="B50" s="5" t="s">
        <v>388</v>
      </c>
      <c r="C50" s="119">
        <v>0</v>
      </c>
    </row>
    <row r="51" spans="1:3" ht="25.5" x14ac:dyDescent="0.25">
      <c r="A51" s="11" t="s">
        <v>636</v>
      </c>
      <c r="B51" s="8" t="s">
        <v>388</v>
      </c>
      <c r="C51" s="112">
        <f>SUM(C41:C50)</f>
        <v>0</v>
      </c>
    </row>
    <row r="52" spans="1:3" x14ac:dyDescent="0.25">
      <c r="A52" s="13" t="s">
        <v>126</v>
      </c>
      <c r="B52" s="5" t="s">
        <v>393</v>
      </c>
      <c r="C52" s="119">
        <v>0</v>
      </c>
    </row>
    <row r="53" spans="1:3" x14ac:dyDescent="0.25">
      <c r="A53" s="13" t="s">
        <v>127</v>
      </c>
      <c r="B53" s="5" t="s">
        <v>393</v>
      </c>
      <c r="C53" s="119">
        <v>0</v>
      </c>
    </row>
    <row r="54" spans="1:3" x14ac:dyDescent="0.25">
      <c r="A54" s="13" t="s">
        <v>128</v>
      </c>
      <c r="B54" s="5" t="s">
        <v>393</v>
      </c>
      <c r="C54" s="119">
        <v>0</v>
      </c>
    </row>
    <row r="55" spans="1:3" x14ac:dyDescent="0.25">
      <c r="A55" s="5" t="s">
        <v>129</v>
      </c>
      <c r="B55" s="5" t="s">
        <v>393</v>
      </c>
      <c r="C55" s="119">
        <v>0</v>
      </c>
    </row>
    <row r="56" spans="1:3" x14ac:dyDescent="0.25">
      <c r="A56" s="5" t="s">
        <v>130</v>
      </c>
      <c r="B56" s="5" t="s">
        <v>393</v>
      </c>
      <c r="C56" s="119">
        <v>0</v>
      </c>
    </row>
    <row r="57" spans="1:3" x14ac:dyDescent="0.25">
      <c r="A57" s="5" t="s">
        <v>131</v>
      </c>
      <c r="B57" s="5" t="s">
        <v>393</v>
      </c>
      <c r="C57" s="119">
        <v>0</v>
      </c>
    </row>
    <row r="58" spans="1:3" x14ac:dyDescent="0.25">
      <c r="A58" s="13" t="s">
        <v>132</v>
      </c>
      <c r="B58" s="5" t="s">
        <v>393</v>
      </c>
      <c r="C58" s="119">
        <v>0</v>
      </c>
    </row>
    <row r="59" spans="1:3" x14ac:dyDescent="0.25">
      <c r="A59" s="13" t="s">
        <v>136</v>
      </c>
      <c r="B59" s="5" t="s">
        <v>393</v>
      </c>
      <c r="C59" s="119">
        <v>0</v>
      </c>
    </row>
    <row r="60" spans="1:3" x14ac:dyDescent="0.25">
      <c r="A60" s="13" t="s">
        <v>134</v>
      </c>
      <c r="B60" s="5" t="s">
        <v>393</v>
      </c>
      <c r="C60" s="119">
        <v>0</v>
      </c>
    </row>
    <row r="61" spans="1:3" x14ac:dyDescent="0.25">
      <c r="A61" s="13" t="s">
        <v>135</v>
      </c>
      <c r="B61" s="5" t="s">
        <v>393</v>
      </c>
      <c r="C61" s="119">
        <v>0</v>
      </c>
    </row>
    <row r="62" spans="1:3" x14ac:dyDescent="0.25">
      <c r="A62" s="15" t="s">
        <v>637</v>
      </c>
      <c r="B62" s="8" t="s">
        <v>393</v>
      </c>
      <c r="C62" s="112">
        <f>SUM(C52:C61)</f>
        <v>0</v>
      </c>
    </row>
    <row r="63" spans="1:3" x14ac:dyDescent="0.25">
      <c r="A63" s="13" t="s">
        <v>116</v>
      </c>
      <c r="B63" s="6" t="s">
        <v>421</v>
      </c>
      <c r="C63" s="119">
        <v>0</v>
      </c>
    </row>
    <row r="64" spans="1:3" x14ac:dyDescent="0.25">
      <c r="A64" s="13" t="s">
        <v>117</v>
      </c>
      <c r="B64" s="6" t="s">
        <v>421</v>
      </c>
      <c r="C64" s="119">
        <v>0</v>
      </c>
    </row>
    <row r="65" spans="1:3" x14ac:dyDescent="0.25">
      <c r="A65" s="13" t="s">
        <v>118</v>
      </c>
      <c r="B65" s="6" t="s">
        <v>421</v>
      </c>
      <c r="C65" s="119">
        <v>0</v>
      </c>
    </row>
    <row r="66" spans="1:3" x14ac:dyDescent="0.25">
      <c r="A66" s="13" t="s">
        <v>119</v>
      </c>
      <c r="B66" s="6" t="s">
        <v>421</v>
      </c>
      <c r="C66" s="119">
        <v>0</v>
      </c>
    </row>
    <row r="67" spans="1:3" x14ac:dyDescent="0.25">
      <c r="A67" s="13" t="s">
        <v>120</v>
      </c>
      <c r="B67" s="6" t="s">
        <v>421</v>
      </c>
      <c r="C67" s="119">
        <v>0</v>
      </c>
    </row>
    <row r="68" spans="1:3" x14ac:dyDescent="0.25">
      <c r="A68" s="13" t="s">
        <v>121</v>
      </c>
      <c r="B68" s="6" t="s">
        <v>421</v>
      </c>
      <c r="C68" s="119">
        <v>0</v>
      </c>
    </row>
    <row r="69" spans="1:3" x14ac:dyDescent="0.25">
      <c r="A69" s="13" t="s">
        <v>122</v>
      </c>
      <c r="B69" s="6" t="s">
        <v>421</v>
      </c>
      <c r="C69" s="119">
        <v>0</v>
      </c>
    </row>
    <row r="70" spans="1:3" x14ac:dyDescent="0.25">
      <c r="A70" s="13" t="s">
        <v>123</v>
      </c>
      <c r="B70" s="6" t="s">
        <v>421</v>
      </c>
      <c r="C70" s="119">
        <v>0</v>
      </c>
    </row>
    <row r="71" spans="1:3" x14ac:dyDescent="0.25">
      <c r="A71" s="13" t="s">
        <v>124</v>
      </c>
      <c r="B71" s="6" t="s">
        <v>421</v>
      </c>
      <c r="C71" s="119">
        <v>0</v>
      </c>
    </row>
    <row r="72" spans="1:3" x14ac:dyDescent="0.25">
      <c r="A72" s="13" t="s">
        <v>125</v>
      </c>
      <c r="B72" s="6" t="s">
        <v>421</v>
      </c>
      <c r="C72" s="119">
        <v>0</v>
      </c>
    </row>
    <row r="73" spans="1:3" ht="25.5" x14ac:dyDescent="0.25">
      <c r="A73" s="11" t="s">
        <v>646</v>
      </c>
      <c r="B73" s="8" t="s">
        <v>421</v>
      </c>
      <c r="C73" s="112">
        <f>SUM(C63:C72)</f>
        <v>0</v>
      </c>
    </row>
    <row r="74" spans="1:3" x14ac:dyDescent="0.25">
      <c r="A74" s="13" t="s">
        <v>116</v>
      </c>
      <c r="B74" s="6" t="s">
        <v>422</v>
      </c>
      <c r="C74" s="119">
        <v>0</v>
      </c>
    </row>
    <row r="75" spans="1:3" x14ac:dyDescent="0.25">
      <c r="A75" s="13" t="s">
        <v>117</v>
      </c>
      <c r="B75" s="6" t="s">
        <v>422</v>
      </c>
      <c r="C75" s="119">
        <v>0</v>
      </c>
    </row>
    <row r="76" spans="1:3" x14ac:dyDescent="0.25">
      <c r="A76" s="13" t="s">
        <v>118</v>
      </c>
      <c r="B76" s="6" t="s">
        <v>422</v>
      </c>
      <c r="C76" s="119">
        <v>0</v>
      </c>
    </row>
    <row r="77" spans="1:3" x14ac:dyDescent="0.25">
      <c r="A77" s="13" t="s">
        <v>119</v>
      </c>
      <c r="B77" s="6" t="s">
        <v>422</v>
      </c>
      <c r="C77" s="119">
        <v>0</v>
      </c>
    </row>
    <row r="78" spans="1:3" x14ac:dyDescent="0.25">
      <c r="A78" s="13" t="s">
        <v>120</v>
      </c>
      <c r="B78" s="6" t="s">
        <v>422</v>
      </c>
      <c r="C78" s="119">
        <v>0</v>
      </c>
    </row>
    <row r="79" spans="1:3" x14ac:dyDescent="0.25">
      <c r="A79" s="13" t="s">
        <v>121</v>
      </c>
      <c r="B79" s="6" t="s">
        <v>422</v>
      </c>
      <c r="C79" s="119">
        <v>0</v>
      </c>
    </row>
    <row r="80" spans="1:3" x14ac:dyDescent="0.25">
      <c r="A80" s="13" t="s">
        <v>122</v>
      </c>
      <c r="B80" s="6" t="s">
        <v>422</v>
      </c>
      <c r="C80" s="119">
        <v>0</v>
      </c>
    </row>
    <row r="81" spans="1:3" x14ac:dyDescent="0.25">
      <c r="A81" s="13" t="s">
        <v>123</v>
      </c>
      <c r="B81" s="6" t="s">
        <v>422</v>
      </c>
      <c r="C81" s="119">
        <v>0</v>
      </c>
    </row>
    <row r="82" spans="1:3" x14ac:dyDescent="0.25">
      <c r="A82" s="13" t="s">
        <v>124</v>
      </c>
      <c r="B82" s="6" t="s">
        <v>422</v>
      </c>
      <c r="C82" s="119">
        <v>0</v>
      </c>
    </row>
    <row r="83" spans="1:3" x14ac:dyDescent="0.25">
      <c r="A83" s="13" t="s">
        <v>125</v>
      </c>
      <c r="B83" s="6" t="s">
        <v>422</v>
      </c>
      <c r="C83" s="119">
        <v>0</v>
      </c>
    </row>
    <row r="84" spans="1:3" ht="25.5" x14ac:dyDescent="0.25">
      <c r="A84" s="11" t="s">
        <v>645</v>
      </c>
      <c r="B84" s="8" t="s">
        <v>422</v>
      </c>
      <c r="C84" s="112">
        <f>SUM(C74:C83)</f>
        <v>0</v>
      </c>
    </row>
    <row r="85" spans="1:3" x14ac:dyDescent="0.25">
      <c r="A85" s="13" t="s">
        <v>116</v>
      </c>
      <c r="B85" s="6" t="s">
        <v>423</v>
      </c>
      <c r="C85" s="119">
        <v>0</v>
      </c>
    </row>
    <row r="86" spans="1:3" x14ac:dyDescent="0.25">
      <c r="A86" s="13" t="s">
        <v>117</v>
      </c>
      <c r="B86" s="6" t="s">
        <v>423</v>
      </c>
      <c r="C86" s="119">
        <v>0</v>
      </c>
    </row>
    <row r="87" spans="1:3" x14ac:dyDescent="0.25">
      <c r="A87" s="13" t="s">
        <v>118</v>
      </c>
      <c r="B87" s="6" t="s">
        <v>423</v>
      </c>
      <c r="C87" s="119">
        <v>0</v>
      </c>
    </row>
    <row r="88" spans="1:3" x14ac:dyDescent="0.25">
      <c r="A88" s="13" t="s">
        <v>119</v>
      </c>
      <c r="B88" s="6" t="s">
        <v>423</v>
      </c>
      <c r="C88" s="119">
        <v>0</v>
      </c>
    </row>
    <row r="89" spans="1:3" x14ac:dyDescent="0.25">
      <c r="A89" s="13" t="s">
        <v>120</v>
      </c>
      <c r="B89" s="6" t="s">
        <v>423</v>
      </c>
      <c r="C89" s="119">
        <v>0</v>
      </c>
    </row>
    <row r="90" spans="1:3" x14ac:dyDescent="0.25">
      <c r="A90" s="13" t="s">
        <v>121</v>
      </c>
      <c r="B90" s="6" t="s">
        <v>423</v>
      </c>
      <c r="C90" s="119">
        <v>0</v>
      </c>
    </row>
    <row r="91" spans="1:3" x14ac:dyDescent="0.25">
      <c r="A91" s="13" t="s">
        <v>122</v>
      </c>
      <c r="B91" s="6" t="s">
        <v>423</v>
      </c>
      <c r="C91" s="119">
        <v>0</v>
      </c>
    </row>
    <row r="92" spans="1:3" x14ac:dyDescent="0.25">
      <c r="A92" s="13" t="s">
        <v>123</v>
      </c>
      <c r="B92" s="6" t="s">
        <v>423</v>
      </c>
      <c r="C92" s="119">
        <v>0</v>
      </c>
    </row>
    <row r="93" spans="1:3" x14ac:dyDescent="0.25">
      <c r="A93" s="13" t="s">
        <v>124</v>
      </c>
      <c r="B93" s="6" t="s">
        <v>423</v>
      </c>
      <c r="C93" s="119">
        <v>0</v>
      </c>
    </row>
    <row r="94" spans="1:3" x14ac:dyDescent="0.25">
      <c r="A94" s="13" t="s">
        <v>125</v>
      </c>
      <c r="B94" s="6" t="s">
        <v>423</v>
      </c>
      <c r="C94" s="119">
        <v>0</v>
      </c>
    </row>
    <row r="95" spans="1:3" x14ac:dyDescent="0.25">
      <c r="A95" s="11" t="s">
        <v>644</v>
      </c>
      <c r="B95" s="8" t="s">
        <v>423</v>
      </c>
      <c r="C95" s="112">
        <f>SUM(C85:C94)</f>
        <v>0</v>
      </c>
    </row>
    <row r="96" spans="1:3" x14ac:dyDescent="0.25">
      <c r="A96" s="13" t="s">
        <v>126</v>
      </c>
      <c r="B96" s="5" t="s">
        <v>425</v>
      </c>
      <c r="C96" s="119">
        <v>0</v>
      </c>
    </row>
    <row r="97" spans="1:3" x14ac:dyDescent="0.25">
      <c r="A97" s="13" t="s">
        <v>127</v>
      </c>
      <c r="B97" s="6" t="s">
        <v>425</v>
      </c>
      <c r="C97" s="119">
        <v>0</v>
      </c>
    </row>
    <row r="98" spans="1:3" x14ac:dyDescent="0.25">
      <c r="A98" s="13" t="s">
        <v>128</v>
      </c>
      <c r="B98" s="5" t="s">
        <v>425</v>
      </c>
      <c r="C98" s="119">
        <v>0</v>
      </c>
    </row>
    <row r="99" spans="1:3" x14ac:dyDescent="0.25">
      <c r="A99" s="5" t="s">
        <v>129</v>
      </c>
      <c r="B99" s="6" t="s">
        <v>425</v>
      </c>
      <c r="C99" s="119">
        <v>0</v>
      </c>
    </row>
    <row r="100" spans="1:3" x14ac:dyDescent="0.25">
      <c r="A100" s="5" t="s">
        <v>130</v>
      </c>
      <c r="B100" s="5" t="s">
        <v>425</v>
      </c>
      <c r="C100" s="119">
        <v>0</v>
      </c>
    </row>
    <row r="101" spans="1:3" x14ac:dyDescent="0.25">
      <c r="A101" s="5" t="s">
        <v>131</v>
      </c>
      <c r="B101" s="6" t="s">
        <v>425</v>
      </c>
      <c r="C101" s="119">
        <v>0</v>
      </c>
    </row>
    <row r="102" spans="1:3" x14ac:dyDescent="0.25">
      <c r="A102" s="13" t="s">
        <v>132</v>
      </c>
      <c r="B102" s="5" t="s">
        <v>425</v>
      </c>
      <c r="C102" s="119">
        <v>0</v>
      </c>
    </row>
    <row r="103" spans="1:3" x14ac:dyDescent="0.25">
      <c r="A103" s="13" t="s">
        <v>136</v>
      </c>
      <c r="B103" s="6" t="s">
        <v>425</v>
      </c>
      <c r="C103" s="119">
        <v>0</v>
      </c>
    </row>
    <row r="104" spans="1:3" x14ac:dyDescent="0.25">
      <c r="A104" s="13" t="s">
        <v>134</v>
      </c>
      <c r="B104" s="5" t="s">
        <v>425</v>
      </c>
      <c r="C104" s="119">
        <v>0</v>
      </c>
    </row>
    <row r="105" spans="1:3" x14ac:dyDescent="0.25">
      <c r="A105" s="13" t="s">
        <v>135</v>
      </c>
      <c r="B105" s="6" t="s">
        <v>425</v>
      </c>
      <c r="C105" s="119">
        <v>0</v>
      </c>
    </row>
    <row r="106" spans="1:3" ht="25.5" x14ac:dyDescent="0.25">
      <c r="A106" s="11" t="s">
        <v>643</v>
      </c>
      <c r="B106" s="8" t="s">
        <v>425</v>
      </c>
      <c r="C106" s="112">
        <f>SUM(C96:C105)</f>
        <v>0</v>
      </c>
    </row>
    <row r="107" spans="1:3" x14ac:dyDescent="0.25">
      <c r="A107" s="13" t="s">
        <v>126</v>
      </c>
      <c r="B107" s="5" t="s">
        <v>428</v>
      </c>
      <c r="C107" s="119">
        <v>0</v>
      </c>
    </row>
    <row r="108" spans="1:3" x14ac:dyDescent="0.25">
      <c r="A108" s="13" t="s">
        <v>127</v>
      </c>
      <c r="B108" s="5" t="s">
        <v>428</v>
      </c>
      <c r="C108" s="119">
        <v>0</v>
      </c>
    </row>
    <row r="109" spans="1:3" x14ac:dyDescent="0.25">
      <c r="A109" s="13" t="s">
        <v>128</v>
      </c>
      <c r="B109" s="5" t="s">
        <v>428</v>
      </c>
      <c r="C109" s="119">
        <v>0</v>
      </c>
    </row>
    <row r="110" spans="1:3" x14ac:dyDescent="0.25">
      <c r="A110" s="5" t="s">
        <v>129</v>
      </c>
      <c r="B110" s="5" t="s">
        <v>428</v>
      </c>
      <c r="C110" s="119">
        <v>0</v>
      </c>
    </row>
    <row r="111" spans="1:3" x14ac:dyDescent="0.25">
      <c r="A111" s="5" t="s">
        <v>130</v>
      </c>
      <c r="B111" s="5" t="s">
        <v>428</v>
      </c>
      <c r="C111" s="119">
        <v>0</v>
      </c>
    </row>
    <row r="112" spans="1:3" x14ac:dyDescent="0.25">
      <c r="A112" s="5" t="s">
        <v>131</v>
      </c>
      <c r="B112" s="5" t="s">
        <v>428</v>
      </c>
      <c r="C112" s="119">
        <v>0</v>
      </c>
    </row>
    <row r="113" spans="1:3" x14ac:dyDescent="0.25">
      <c r="A113" s="13" t="s">
        <v>132</v>
      </c>
      <c r="B113" s="5" t="s">
        <v>428</v>
      </c>
      <c r="C113" s="119">
        <v>0</v>
      </c>
    </row>
    <row r="114" spans="1:3" x14ac:dyDescent="0.25">
      <c r="A114" s="13" t="s">
        <v>136</v>
      </c>
      <c r="B114" s="5" t="s">
        <v>428</v>
      </c>
      <c r="C114" s="119">
        <v>0</v>
      </c>
    </row>
    <row r="115" spans="1:3" x14ac:dyDescent="0.25">
      <c r="A115" s="13" t="s">
        <v>134</v>
      </c>
      <c r="B115" s="5" t="s">
        <v>428</v>
      </c>
      <c r="C115" s="119">
        <v>0</v>
      </c>
    </row>
    <row r="116" spans="1:3" x14ac:dyDescent="0.25">
      <c r="A116" s="13" t="s">
        <v>135</v>
      </c>
      <c r="B116" s="5" t="s">
        <v>428</v>
      </c>
      <c r="C116" s="119">
        <v>0</v>
      </c>
    </row>
    <row r="117" spans="1:3" x14ac:dyDescent="0.25">
      <c r="A117" s="15" t="s">
        <v>682</v>
      </c>
      <c r="B117" s="8" t="s">
        <v>428</v>
      </c>
      <c r="C117" s="112">
        <f>SUM(C107:C116)</f>
        <v>0</v>
      </c>
    </row>
  </sheetData>
  <mergeCells count="3">
    <mergeCell ref="A3:C3"/>
    <mergeCell ref="A4:C4"/>
    <mergeCell ref="A1:C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C117"/>
  <sheetViews>
    <sheetView zoomScaleNormal="100"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ht="18" x14ac:dyDescent="0.25">
      <c r="A1" s="209" t="s">
        <v>757</v>
      </c>
      <c r="B1" s="209"/>
      <c r="C1" s="209"/>
    </row>
    <row r="3" spans="1:3" ht="27" customHeight="1" x14ac:dyDescent="0.25">
      <c r="A3" s="205" t="s">
        <v>729</v>
      </c>
      <c r="B3" s="206"/>
      <c r="C3" s="206"/>
    </row>
    <row r="4" spans="1:3" ht="25.5" customHeight="1" x14ac:dyDescent="0.25">
      <c r="A4" s="208" t="s">
        <v>252</v>
      </c>
      <c r="B4" s="206"/>
      <c r="C4" s="206"/>
    </row>
    <row r="5" spans="1:3" ht="15.75" customHeight="1" x14ac:dyDescent="0.25">
      <c r="A5" s="75"/>
      <c r="B5" s="76"/>
      <c r="C5" s="76"/>
    </row>
    <row r="6" spans="1:3" ht="21" customHeight="1" x14ac:dyDescent="0.25">
      <c r="A6" s="4" t="s">
        <v>196</v>
      </c>
    </row>
    <row r="7" spans="1:3" ht="25.5" x14ac:dyDescent="0.25">
      <c r="A7" s="45" t="s">
        <v>170</v>
      </c>
      <c r="B7" s="3" t="s">
        <v>294</v>
      </c>
      <c r="C7" s="92" t="s">
        <v>240</v>
      </c>
    </row>
    <row r="8" spans="1:3" x14ac:dyDescent="0.25">
      <c r="A8" s="13" t="s">
        <v>137</v>
      </c>
      <c r="B8" s="6" t="s">
        <v>490</v>
      </c>
      <c r="C8" s="122">
        <v>0</v>
      </c>
    </row>
    <row r="9" spans="1:3" x14ac:dyDescent="0.25">
      <c r="A9" s="13" t="s">
        <v>146</v>
      </c>
      <c r="B9" s="6" t="s">
        <v>490</v>
      </c>
      <c r="C9" s="122">
        <v>0</v>
      </c>
    </row>
    <row r="10" spans="1:3" ht="30" x14ac:dyDescent="0.25">
      <c r="A10" s="13" t="s">
        <v>147</v>
      </c>
      <c r="B10" s="6" t="s">
        <v>490</v>
      </c>
      <c r="C10" s="122">
        <v>0</v>
      </c>
    </row>
    <row r="11" spans="1:3" x14ac:dyDescent="0.25">
      <c r="A11" s="13" t="s">
        <v>145</v>
      </c>
      <c r="B11" s="6" t="s">
        <v>490</v>
      </c>
      <c r="C11" s="122">
        <v>0</v>
      </c>
    </row>
    <row r="12" spans="1:3" x14ac:dyDescent="0.25">
      <c r="A12" s="13" t="s">
        <v>144</v>
      </c>
      <c r="B12" s="6" t="s">
        <v>490</v>
      </c>
      <c r="C12" s="122">
        <v>0</v>
      </c>
    </row>
    <row r="13" spans="1:3" x14ac:dyDescent="0.25">
      <c r="A13" s="13" t="s">
        <v>143</v>
      </c>
      <c r="B13" s="6" t="s">
        <v>490</v>
      </c>
      <c r="C13" s="122">
        <v>0</v>
      </c>
    </row>
    <row r="14" spans="1:3" x14ac:dyDescent="0.25">
      <c r="A14" s="13" t="s">
        <v>138</v>
      </c>
      <c r="B14" s="6" t="s">
        <v>490</v>
      </c>
      <c r="C14" s="122">
        <v>0</v>
      </c>
    </row>
    <row r="15" spans="1:3" x14ac:dyDescent="0.25">
      <c r="A15" s="13" t="s">
        <v>139</v>
      </c>
      <c r="B15" s="6" t="s">
        <v>490</v>
      </c>
      <c r="C15" s="122">
        <v>0</v>
      </c>
    </row>
    <row r="16" spans="1:3" x14ac:dyDescent="0.25">
      <c r="A16" s="13" t="s">
        <v>140</v>
      </c>
      <c r="B16" s="6" t="s">
        <v>490</v>
      </c>
      <c r="C16" s="122">
        <v>0</v>
      </c>
    </row>
    <row r="17" spans="1:3" x14ac:dyDescent="0.25">
      <c r="A17" s="13" t="s">
        <v>141</v>
      </c>
      <c r="B17" s="6" t="s">
        <v>490</v>
      </c>
      <c r="C17" s="122">
        <v>0</v>
      </c>
    </row>
    <row r="18" spans="1:3" ht="25.5" x14ac:dyDescent="0.25">
      <c r="A18" s="7" t="s">
        <v>692</v>
      </c>
      <c r="B18" s="8" t="s">
        <v>490</v>
      </c>
      <c r="C18" s="121">
        <f>SUM(C8:C17)</f>
        <v>0</v>
      </c>
    </row>
    <row r="19" spans="1:3" x14ac:dyDescent="0.25">
      <c r="A19" s="13" t="s">
        <v>137</v>
      </c>
      <c r="B19" s="6" t="s">
        <v>491</v>
      </c>
      <c r="C19" s="122">
        <v>0</v>
      </c>
    </row>
    <row r="20" spans="1:3" x14ac:dyDescent="0.25">
      <c r="A20" s="13" t="s">
        <v>146</v>
      </c>
      <c r="B20" s="6" t="s">
        <v>491</v>
      </c>
      <c r="C20" s="122">
        <v>0</v>
      </c>
    </row>
    <row r="21" spans="1:3" ht="30" x14ac:dyDescent="0.25">
      <c r="A21" s="13" t="s">
        <v>147</v>
      </c>
      <c r="B21" s="6" t="s">
        <v>491</v>
      </c>
      <c r="C21" s="122">
        <v>0</v>
      </c>
    </row>
    <row r="22" spans="1:3" x14ac:dyDescent="0.25">
      <c r="A22" s="13" t="s">
        <v>145</v>
      </c>
      <c r="B22" s="6" t="s">
        <v>491</v>
      </c>
      <c r="C22" s="122">
        <v>0</v>
      </c>
    </row>
    <row r="23" spans="1:3" x14ac:dyDescent="0.25">
      <c r="A23" s="13" t="s">
        <v>144</v>
      </c>
      <c r="B23" s="6" t="s">
        <v>491</v>
      </c>
      <c r="C23" s="122">
        <v>0</v>
      </c>
    </row>
    <row r="24" spans="1:3" x14ac:dyDescent="0.25">
      <c r="A24" s="13" t="s">
        <v>143</v>
      </c>
      <c r="B24" s="6" t="s">
        <v>491</v>
      </c>
      <c r="C24" s="122">
        <v>0</v>
      </c>
    </row>
    <row r="25" spans="1:3" x14ac:dyDescent="0.25">
      <c r="A25" s="13" t="s">
        <v>138</v>
      </c>
      <c r="B25" s="6" t="s">
        <v>491</v>
      </c>
      <c r="C25" s="122">
        <v>0</v>
      </c>
    </row>
    <row r="26" spans="1:3" x14ac:dyDescent="0.25">
      <c r="A26" s="13" t="s">
        <v>139</v>
      </c>
      <c r="B26" s="6" t="s">
        <v>491</v>
      </c>
      <c r="C26" s="122">
        <v>0</v>
      </c>
    </row>
    <row r="27" spans="1:3" x14ac:dyDescent="0.25">
      <c r="A27" s="13" t="s">
        <v>140</v>
      </c>
      <c r="B27" s="6" t="s">
        <v>491</v>
      </c>
      <c r="C27" s="122">
        <v>0</v>
      </c>
    </row>
    <row r="28" spans="1:3" x14ac:dyDescent="0.25">
      <c r="A28" s="13" t="s">
        <v>141</v>
      </c>
      <c r="B28" s="6" t="s">
        <v>491</v>
      </c>
      <c r="C28" s="122">
        <v>0</v>
      </c>
    </row>
    <row r="29" spans="1:3" ht="25.5" x14ac:dyDescent="0.25">
      <c r="A29" s="7" t="s">
        <v>60</v>
      </c>
      <c r="B29" s="8" t="s">
        <v>491</v>
      </c>
      <c r="C29" s="121">
        <f>SUM(C19:C28)</f>
        <v>0</v>
      </c>
    </row>
    <row r="30" spans="1:3" x14ac:dyDescent="0.25">
      <c r="A30" s="13" t="s">
        <v>137</v>
      </c>
      <c r="B30" s="6" t="s">
        <v>492</v>
      </c>
      <c r="C30" s="122">
        <v>0</v>
      </c>
    </row>
    <row r="31" spans="1:3" x14ac:dyDescent="0.25">
      <c r="A31" s="13" t="s">
        <v>146</v>
      </c>
      <c r="B31" s="6" t="s">
        <v>492</v>
      </c>
      <c r="C31" s="122">
        <v>0</v>
      </c>
    </row>
    <row r="32" spans="1:3" ht="30" x14ac:dyDescent="0.25">
      <c r="A32" s="13" t="s">
        <v>147</v>
      </c>
      <c r="B32" s="6" t="s">
        <v>492</v>
      </c>
      <c r="C32" s="122">
        <v>0</v>
      </c>
    </row>
    <row r="33" spans="1:3" x14ac:dyDescent="0.25">
      <c r="A33" s="13" t="s">
        <v>145</v>
      </c>
      <c r="B33" s="6" t="s">
        <v>492</v>
      </c>
      <c r="C33" s="122"/>
    </row>
    <row r="34" spans="1:3" x14ac:dyDescent="0.25">
      <c r="A34" s="13" t="s">
        <v>144</v>
      </c>
      <c r="B34" s="6" t="s">
        <v>492</v>
      </c>
      <c r="C34" s="122">
        <v>0</v>
      </c>
    </row>
    <row r="35" spans="1:3" x14ac:dyDescent="0.25">
      <c r="A35" s="13" t="s">
        <v>143</v>
      </c>
      <c r="B35" s="6" t="s">
        <v>492</v>
      </c>
      <c r="C35" s="122">
        <v>275</v>
      </c>
    </row>
    <row r="36" spans="1:3" x14ac:dyDescent="0.25">
      <c r="A36" s="13" t="s">
        <v>138</v>
      </c>
      <c r="B36" s="6" t="s">
        <v>492</v>
      </c>
      <c r="C36" s="122">
        <v>0</v>
      </c>
    </row>
    <row r="37" spans="1:3" x14ac:dyDescent="0.25">
      <c r="A37" s="13" t="s">
        <v>139</v>
      </c>
      <c r="B37" s="6" t="s">
        <v>492</v>
      </c>
      <c r="C37" s="122">
        <v>0</v>
      </c>
    </row>
    <row r="38" spans="1:3" x14ac:dyDescent="0.25">
      <c r="A38" s="13" t="s">
        <v>140</v>
      </c>
      <c r="B38" s="6" t="s">
        <v>492</v>
      </c>
      <c r="C38" s="122">
        <v>0</v>
      </c>
    </row>
    <row r="39" spans="1:3" x14ac:dyDescent="0.25">
      <c r="A39" s="13" t="s">
        <v>141</v>
      </c>
      <c r="B39" s="6" t="s">
        <v>492</v>
      </c>
      <c r="C39" s="122">
        <v>0</v>
      </c>
    </row>
    <row r="40" spans="1:3" x14ac:dyDescent="0.25">
      <c r="A40" s="7" t="s">
        <v>59</v>
      </c>
      <c r="B40" s="8" t="s">
        <v>492</v>
      </c>
      <c r="C40" s="123">
        <f>SUM(C30:C39)</f>
        <v>275</v>
      </c>
    </row>
    <row r="41" spans="1:3" x14ac:dyDescent="0.25">
      <c r="A41" s="13" t="s">
        <v>137</v>
      </c>
      <c r="B41" s="6" t="s">
        <v>498</v>
      </c>
      <c r="C41" s="122">
        <v>0</v>
      </c>
    </row>
    <row r="42" spans="1:3" x14ac:dyDescent="0.25">
      <c r="A42" s="13" t="s">
        <v>146</v>
      </c>
      <c r="B42" s="6" t="s">
        <v>498</v>
      </c>
      <c r="C42" s="122">
        <v>0</v>
      </c>
    </row>
    <row r="43" spans="1:3" ht="30" x14ac:dyDescent="0.25">
      <c r="A43" s="13" t="s">
        <v>147</v>
      </c>
      <c r="B43" s="6" t="s">
        <v>498</v>
      </c>
      <c r="C43" s="122">
        <v>0</v>
      </c>
    </row>
    <row r="44" spans="1:3" x14ac:dyDescent="0.25">
      <c r="A44" s="13" t="s">
        <v>145</v>
      </c>
      <c r="B44" s="6" t="s">
        <v>498</v>
      </c>
      <c r="C44" s="122">
        <v>0</v>
      </c>
    </row>
    <row r="45" spans="1:3" x14ac:dyDescent="0.25">
      <c r="A45" s="13" t="s">
        <v>144</v>
      </c>
      <c r="B45" s="6" t="s">
        <v>498</v>
      </c>
      <c r="C45" s="122">
        <v>0</v>
      </c>
    </row>
    <row r="46" spans="1:3" x14ac:dyDescent="0.25">
      <c r="A46" s="13" t="s">
        <v>143</v>
      </c>
      <c r="B46" s="6" t="s">
        <v>498</v>
      </c>
      <c r="C46" s="122">
        <v>0</v>
      </c>
    </row>
    <row r="47" spans="1:3" x14ac:dyDescent="0.25">
      <c r="A47" s="13" t="s">
        <v>138</v>
      </c>
      <c r="B47" s="6" t="s">
        <v>498</v>
      </c>
      <c r="C47" s="122">
        <v>0</v>
      </c>
    </row>
    <row r="48" spans="1:3" x14ac:dyDescent="0.25">
      <c r="A48" s="13" t="s">
        <v>139</v>
      </c>
      <c r="B48" s="6" t="s">
        <v>498</v>
      </c>
      <c r="C48" s="122">
        <v>0</v>
      </c>
    </row>
    <row r="49" spans="1:3" x14ac:dyDescent="0.25">
      <c r="A49" s="13" t="s">
        <v>140</v>
      </c>
      <c r="B49" s="6" t="s">
        <v>498</v>
      </c>
      <c r="C49" s="122">
        <v>0</v>
      </c>
    </row>
    <row r="50" spans="1:3" x14ac:dyDescent="0.25">
      <c r="A50" s="13" t="s">
        <v>141</v>
      </c>
      <c r="B50" s="6" t="s">
        <v>498</v>
      </c>
      <c r="C50" s="122">
        <v>0</v>
      </c>
    </row>
    <row r="51" spans="1:3" ht="25.5" x14ac:dyDescent="0.25">
      <c r="A51" s="7" t="s">
        <v>58</v>
      </c>
      <c r="B51" s="8" t="s">
        <v>498</v>
      </c>
      <c r="C51" s="121">
        <f>SUM(C41:C50)</f>
        <v>0</v>
      </c>
    </row>
    <row r="52" spans="1:3" x14ac:dyDescent="0.25">
      <c r="A52" s="13" t="s">
        <v>142</v>
      </c>
      <c r="B52" s="6" t="s">
        <v>499</v>
      </c>
      <c r="C52" s="122">
        <v>0</v>
      </c>
    </row>
    <row r="53" spans="1:3" x14ac:dyDescent="0.25">
      <c r="A53" s="13" t="s">
        <v>146</v>
      </c>
      <c r="B53" s="6" t="s">
        <v>499</v>
      </c>
      <c r="C53" s="122">
        <v>0</v>
      </c>
    </row>
    <row r="54" spans="1:3" ht="30" x14ac:dyDescent="0.25">
      <c r="A54" s="13" t="s">
        <v>147</v>
      </c>
      <c r="B54" s="6" t="s">
        <v>499</v>
      </c>
      <c r="C54" s="122">
        <v>0</v>
      </c>
    </row>
    <row r="55" spans="1:3" x14ac:dyDescent="0.25">
      <c r="A55" s="13" t="s">
        <v>145</v>
      </c>
      <c r="B55" s="6" t="s">
        <v>499</v>
      </c>
      <c r="C55" s="122">
        <v>0</v>
      </c>
    </row>
    <row r="56" spans="1:3" x14ac:dyDescent="0.25">
      <c r="A56" s="13" t="s">
        <v>144</v>
      </c>
      <c r="B56" s="6" t="s">
        <v>499</v>
      </c>
      <c r="C56" s="122">
        <v>0</v>
      </c>
    </row>
    <row r="57" spans="1:3" x14ac:dyDescent="0.25">
      <c r="A57" s="13" t="s">
        <v>143</v>
      </c>
      <c r="B57" s="6" t="s">
        <v>499</v>
      </c>
      <c r="C57" s="122">
        <v>0</v>
      </c>
    </row>
    <row r="58" spans="1:3" x14ac:dyDescent="0.25">
      <c r="A58" s="13" t="s">
        <v>138</v>
      </c>
      <c r="B58" s="6" t="s">
        <v>499</v>
      </c>
      <c r="C58" s="122">
        <v>0</v>
      </c>
    </row>
    <row r="59" spans="1:3" x14ac:dyDescent="0.25">
      <c r="A59" s="13" t="s">
        <v>139</v>
      </c>
      <c r="B59" s="6" t="s">
        <v>499</v>
      </c>
      <c r="C59" s="122">
        <v>0</v>
      </c>
    </row>
    <row r="60" spans="1:3" x14ac:dyDescent="0.25">
      <c r="A60" s="13" t="s">
        <v>140</v>
      </c>
      <c r="B60" s="6" t="s">
        <v>499</v>
      </c>
      <c r="C60" s="122">
        <v>0</v>
      </c>
    </row>
    <row r="61" spans="1:3" x14ac:dyDescent="0.25">
      <c r="A61" s="13" t="s">
        <v>141</v>
      </c>
      <c r="B61" s="6" t="s">
        <v>499</v>
      </c>
      <c r="C61" s="122">
        <v>0</v>
      </c>
    </row>
    <row r="62" spans="1:3" ht="25.5" x14ac:dyDescent="0.25">
      <c r="A62" s="7" t="s">
        <v>61</v>
      </c>
      <c r="B62" s="8" t="s">
        <v>499</v>
      </c>
      <c r="C62" s="121">
        <f>SUM(C52:C61)</f>
        <v>0</v>
      </c>
    </row>
    <row r="63" spans="1:3" x14ac:dyDescent="0.25">
      <c r="A63" s="13" t="s">
        <v>137</v>
      </c>
      <c r="B63" s="6" t="s">
        <v>500</v>
      </c>
      <c r="C63" s="122">
        <v>0</v>
      </c>
    </row>
    <row r="64" spans="1:3" x14ac:dyDescent="0.25">
      <c r="A64" s="13" t="s">
        <v>146</v>
      </c>
      <c r="B64" s="6" t="s">
        <v>500</v>
      </c>
      <c r="C64" s="122">
        <v>0</v>
      </c>
    </row>
    <row r="65" spans="1:3" ht="30" x14ac:dyDescent="0.25">
      <c r="A65" s="13" t="s">
        <v>147</v>
      </c>
      <c r="B65" s="6" t="s">
        <v>500</v>
      </c>
      <c r="C65" s="122"/>
    </row>
    <row r="66" spans="1:3" x14ac:dyDescent="0.25">
      <c r="A66" s="13" t="s">
        <v>145</v>
      </c>
      <c r="B66" s="6" t="s">
        <v>500</v>
      </c>
      <c r="C66" s="122">
        <v>0</v>
      </c>
    </row>
    <row r="67" spans="1:3" x14ac:dyDescent="0.25">
      <c r="A67" s="13" t="s">
        <v>144</v>
      </c>
      <c r="B67" s="6" t="s">
        <v>500</v>
      </c>
      <c r="C67" s="122">
        <v>0</v>
      </c>
    </row>
    <row r="68" spans="1:3" x14ac:dyDescent="0.25">
      <c r="A68" s="13" t="s">
        <v>143</v>
      </c>
      <c r="B68" s="6" t="s">
        <v>500</v>
      </c>
      <c r="C68" s="122">
        <v>0</v>
      </c>
    </row>
    <row r="69" spans="1:3" x14ac:dyDescent="0.25">
      <c r="A69" s="13" t="s">
        <v>138</v>
      </c>
      <c r="B69" s="6" t="s">
        <v>500</v>
      </c>
      <c r="C69" s="122">
        <v>0</v>
      </c>
    </row>
    <row r="70" spans="1:3" x14ac:dyDescent="0.25">
      <c r="A70" s="13" t="s">
        <v>139</v>
      </c>
      <c r="B70" s="6" t="s">
        <v>500</v>
      </c>
      <c r="C70" s="122">
        <v>0</v>
      </c>
    </row>
    <row r="71" spans="1:3" x14ac:dyDescent="0.25">
      <c r="A71" s="13" t="s">
        <v>140</v>
      </c>
      <c r="B71" s="6" t="s">
        <v>500</v>
      </c>
      <c r="C71" s="122">
        <v>0</v>
      </c>
    </row>
    <row r="72" spans="1:3" x14ac:dyDescent="0.25">
      <c r="A72" s="13" t="s">
        <v>141</v>
      </c>
      <c r="B72" s="6" t="s">
        <v>500</v>
      </c>
      <c r="C72" s="122">
        <v>0</v>
      </c>
    </row>
    <row r="73" spans="1:3" x14ac:dyDescent="0.25">
      <c r="A73" s="7" t="s">
        <v>697</v>
      </c>
      <c r="B73" s="8" t="s">
        <v>500</v>
      </c>
      <c r="C73" s="123">
        <f>SUM(C63:C72)</f>
        <v>0</v>
      </c>
    </row>
    <row r="74" spans="1:3" x14ac:dyDescent="0.25">
      <c r="A74" s="13" t="s">
        <v>148</v>
      </c>
      <c r="B74" s="5" t="s">
        <v>550</v>
      </c>
      <c r="C74" s="122">
        <v>0</v>
      </c>
    </row>
    <row r="75" spans="1:3" x14ac:dyDescent="0.25">
      <c r="A75" s="13" t="s">
        <v>149</v>
      </c>
      <c r="B75" s="5" t="s">
        <v>550</v>
      </c>
      <c r="C75" s="122">
        <v>0</v>
      </c>
    </row>
    <row r="76" spans="1:3" x14ac:dyDescent="0.25">
      <c r="A76" s="13" t="s">
        <v>157</v>
      </c>
      <c r="B76" s="5" t="s">
        <v>550</v>
      </c>
      <c r="C76" s="122">
        <v>0</v>
      </c>
    </row>
    <row r="77" spans="1:3" x14ac:dyDescent="0.25">
      <c r="A77" s="5" t="s">
        <v>156</v>
      </c>
      <c r="B77" s="5" t="s">
        <v>550</v>
      </c>
      <c r="C77" s="122">
        <v>0</v>
      </c>
    </row>
    <row r="78" spans="1:3" x14ac:dyDescent="0.25">
      <c r="A78" s="5" t="s">
        <v>155</v>
      </c>
      <c r="B78" s="5" t="s">
        <v>550</v>
      </c>
      <c r="C78" s="122">
        <v>0</v>
      </c>
    </row>
    <row r="79" spans="1:3" x14ac:dyDescent="0.25">
      <c r="A79" s="5" t="s">
        <v>154</v>
      </c>
      <c r="B79" s="5" t="s">
        <v>550</v>
      </c>
      <c r="C79" s="122">
        <v>0</v>
      </c>
    </row>
    <row r="80" spans="1:3" x14ac:dyDescent="0.25">
      <c r="A80" s="13" t="s">
        <v>153</v>
      </c>
      <c r="B80" s="5" t="s">
        <v>550</v>
      </c>
      <c r="C80" s="122">
        <v>0</v>
      </c>
    </row>
    <row r="81" spans="1:3" x14ac:dyDescent="0.25">
      <c r="A81" s="13" t="s">
        <v>158</v>
      </c>
      <c r="B81" s="5" t="s">
        <v>550</v>
      </c>
      <c r="C81" s="122">
        <v>0</v>
      </c>
    </row>
    <row r="82" spans="1:3" x14ac:dyDescent="0.25">
      <c r="A82" s="13" t="s">
        <v>150</v>
      </c>
      <c r="B82" s="5" t="s">
        <v>550</v>
      </c>
      <c r="C82" s="122">
        <v>0</v>
      </c>
    </row>
    <row r="83" spans="1:3" x14ac:dyDescent="0.25">
      <c r="A83" s="13" t="s">
        <v>151</v>
      </c>
      <c r="B83" s="5" t="s">
        <v>550</v>
      </c>
      <c r="C83" s="122">
        <v>0</v>
      </c>
    </row>
    <row r="84" spans="1:3" ht="25.5" x14ac:dyDescent="0.25">
      <c r="A84" s="7" t="s">
        <v>77</v>
      </c>
      <c r="B84" s="8" t="s">
        <v>550</v>
      </c>
      <c r="C84" s="121">
        <f>SUM(C74:C83)</f>
        <v>0</v>
      </c>
    </row>
    <row r="85" spans="1:3" x14ac:dyDescent="0.25">
      <c r="A85" s="13" t="s">
        <v>148</v>
      </c>
      <c r="B85" s="5" t="s">
        <v>551</v>
      </c>
      <c r="C85" s="122">
        <v>0</v>
      </c>
    </row>
    <row r="86" spans="1:3" x14ac:dyDescent="0.25">
      <c r="A86" s="13" t="s">
        <v>149</v>
      </c>
      <c r="B86" s="5" t="s">
        <v>551</v>
      </c>
      <c r="C86" s="122">
        <v>0</v>
      </c>
    </row>
    <row r="87" spans="1:3" x14ac:dyDescent="0.25">
      <c r="A87" s="13" t="s">
        <v>157</v>
      </c>
      <c r="B87" s="5" t="s">
        <v>551</v>
      </c>
      <c r="C87" s="122">
        <v>0</v>
      </c>
    </row>
    <row r="88" spans="1:3" x14ac:dyDescent="0.25">
      <c r="A88" s="5" t="s">
        <v>156</v>
      </c>
      <c r="B88" s="5" t="s">
        <v>551</v>
      </c>
      <c r="C88" s="122">
        <v>0</v>
      </c>
    </row>
    <row r="89" spans="1:3" x14ac:dyDescent="0.25">
      <c r="A89" s="5" t="s">
        <v>155</v>
      </c>
      <c r="B89" s="5" t="s">
        <v>551</v>
      </c>
      <c r="C89" s="122">
        <v>0</v>
      </c>
    </row>
    <row r="90" spans="1:3" x14ac:dyDescent="0.25">
      <c r="A90" s="5" t="s">
        <v>154</v>
      </c>
      <c r="B90" s="5" t="s">
        <v>551</v>
      </c>
      <c r="C90" s="122">
        <v>0</v>
      </c>
    </row>
    <row r="91" spans="1:3" x14ac:dyDescent="0.25">
      <c r="A91" s="13" t="s">
        <v>153</v>
      </c>
      <c r="B91" s="5" t="s">
        <v>551</v>
      </c>
      <c r="C91" s="122">
        <v>0</v>
      </c>
    </row>
    <row r="92" spans="1:3" x14ac:dyDescent="0.25">
      <c r="A92" s="13" t="s">
        <v>152</v>
      </c>
      <c r="B92" s="5" t="s">
        <v>551</v>
      </c>
      <c r="C92" s="122">
        <v>0</v>
      </c>
    </row>
    <row r="93" spans="1:3" x14ac:dyDescent="0.25">
      <c r="A93" s="13" t="s">
        <v>150</v>
      </c>
      <c r="B93" s="5" t="s">
        <v>551</v>
      </c>
      <c r="C93" s="122">
        <v>0</v>
      </c>
    </row>
    <row r="94" spans="1:3" x14ac:dyDescent="0.25">
      <c r="A94" s="13" t="s">
        <v>151</v>
      </c>
      <c r="B94" s="5" t="s">
        <v>551</v>
      </c>
      <c r="C94" s="122">
        <v>0</v>
      </c>
    </row>
    <row r="95" spans="1:3" x14ac:dyDescent="0.25">
      <c r="A95" s="15" t="s">
        <v>78</v>
      </c>
      <c r="B95" s="8" t="s">
        <v>551</v>
      </c>
      <c r="C95" s="123">
        <f>SUM(C85:C94)</f>
        <v>0</v>
      </c>
    </row>
    <row r="96" spans="1:3" x14ac:dyDescent="0.25">
      <c r="A96" s="13" t="s">
        <v>148</v>
      </c>
      <c r="B96" s="5" t="s">
        <v>555</v>
      </c>
      <c r="C96" s="122">
        <v>0</v>
      </c>
    </row>
    <row r="97" spans="1:3" x14ac:dyDescent="0.25">
      <c r="A97" s="13" t="s">
        <v>149</v>
      </c>
      <c r="B97" s="5" t="s">
        <v>555</v>
      </c>
      <c r="C97" s="122"/>
    </row>
    <row r="98" spans="1:3" x14ac:dyDescent="0.25">
      <c r="A98" s="13" t="s">
        <v>157</v>
      </c>
      <c r="B98" s="5" t="s">
        <v>555</v>
      </c>
      <c r="C98" s="122">
        <v>0</v>
      </c>
    </row>
    <row r="99" spans="1:3" x14ac:dyDescent="0.25">
      <c r="A99" s="5" t="s">
        <v>156</v>
      </c>
      <c r="B99" s="5" t="s">
        <v>555</v>
      </c>
      <c r="C99" s="122">
        <v>0</v>
      </c>
    </row>
    <row r="100" spans="1:3" x14ac:dyDescent="0.25">
      <c r="A100" s="5" t="s">
        <v>155</v>
      </c>
      <c r="B100" s="5" t="s">
        <v>555</v>
      </c>
      <c r="C100" s="122">
        <v>0</v>
      </c>
    </row>
    <row r="101" spans="1:3" x14ac:dyDescent="0.25">
      <c r="A101" s="5" t="s">
        <v>154</v>
      </c>
      <c r="B101" s="5" t="s">
        <v>555</v>
      </c>
      <c r="C101" s="122">
        <v>0</v>
      </c>
    </row>
    <row r="102" spans="1:3" x14ac:dyDescent="0.25">
      <c r="A102" s="13" t="s">
        <v>153</v>
      </c>
      <c r="B102" s="5" t="s">
        <v>555</v>
      </c>
      <c r="C102" s="122">
        <v>0</v>
      </c>
    </row>
    <row r="103" spans="1:3" x14ac:dyDescent="0.25">
      <c r="A103" s="13" t="s">
        <v>158</v>
      </c>
      <c r="B103" s="5" t="s">
        <v>555</v>
      </c>
      <c r="C103" s="122">
        <v>0</v>
      </c>
    </row>
    <row r="104" spans="1:3" x14ac:dyDescent="0.25">
      <c r="A104" s="13" t="s">
        <v>150</v>
      </c>
      <c r="B104" s="5" t="s">
        <v>555</v>
      </c>
      <c r="C104" s="122">
        <v>0</v>
      </c>
    </row>
    <row r="105" spans="1:3" x14ac:dyDescent="0.25">
      <c r="A105" s="13" t="s">
        <v>151</v>
      </c>
      <c r="B105" s="5" t="s">
        <v>555</v>
      </c>
      <c r="C105" s="122">
        <v>0</v>
      </c>
    </row>
    <row r="106" spans="1:3" ht="25.5" x14ac:dyDescent="0.25">
      <c r="A106" s="7" t="s">
        <v>79</v>
      </c>
      <c r="B106" s="8" t="s">
        <v>555</v>
      </c>
      <c r="C106" s="121">
        <f>SUM(C96:C105)</f>
        <v>0</v>
      </c>
    </row>
    <row r="107" spans="1:3" x14ac:dyDescent="0.25">
      <c r="A107" s="13" t="s">
        <v>148</v>
      </c>
      <c r="B107" s="5" t="s">
        <v>556</v>
      </c>
      <c r="C107" s="122">
        <v>0</v>
      </c>
    </row>
    <row r="108" spans="1:3" x14ac:dyDescent="0.25">
      <c r="A108" s="13" t="s">
        <v>149</v>
      </c>
      <c r="B108" s="5" t="s">
        <v>556</v>
      </c>
      <c r="C108" s="122">
        <v>0</v>
      </c>
    </row>
    <row r="109" spans="1:3" x14ac:dyDescent="0.25">
      <c r="A109" s="13" t="s">
        <v>157</v>
      </c>
      <c r="B109" s="5" t="s">
        <v>556</v>
      </c>
      <c r="C109" s="122">
        <v>0</v>
      </c>
    </row>
    <row r="110" spans="1:3" x14ac:dyDescent="0.25">
      <c r="A110" s="5" t="s">
        <v>156</v>
      </c>
      <c r="B110" s="5" t="s">
        <v>556</v>
      </c>
      <c r="C110" s="122">
        <v>0</v>
      </c>
    </row>
    <row r="111" spans="1:3" x14ac:dyDescent="0.25">
      <c r="A111" s="5" t="s">
        <v>155</v>
      </c>
      <c r="B111" s="5" t="s">
        <v>556</v>
      </c>
      <c r="C111" s="122">
        <v>0</v>
      </c>
    </row>
    <row r="112" spans="1:3" x14ac:dyDescent="0.25">
      <c r="A112" s="5" t="s">
        <v>154</v>
      </c>
      <c r="B112" s="5" t="s">
        <v>556</v>
      </c>
      <c r="C112" s="122">
        <v>0</v>
      </c>
    </row>
    <row r="113" spans="1:3" x14ac:dyDescent="0.25">
      <c r="A113" s="13" t="s">
        <v>153</v>
      </c>
      <c r="B113" s="5" t="s">
        <v>556</v>
      </c>
      <c r="C113" s="122">
        <v>0</v>
      </c>
    </row>
    <row r="114" spans="1:3" x14ac:dyDescent="0.25">
      <c r="A114" s="13" t="s">
        <v>152</v>
      </c>
      <c r="B114" s="5" t="s">
        <v>556</v>
      </c>
      <c r="C114" s="122">
        <v>0</v>
      </c>
    </row>
    <row r="115" spans="1:3" x14ac:dyDescent="0.25">
      <c r="A115" s="13" t="s">
        <v>150</v>
      </c>
      <c r="B115" s="5" t="s">
        <v>556</v>
      </c>
      <c r="C115" s="122">
        <v>0</v>
      </c>
    </row>
    <row r="116" spans="1:3" x14ac:dyDescent="0.25">
      <c r="A116" s="13" t="s">
        <v>151</v>
      </c>
      <c r="B116" s="5" t="s">
        <v>556</v>
      </c>
      <c r="C116" s="122">
        <v>0</v>
      </c>
    </row>
    <row r="117" spans="1:3" x14ac:dyDescent="0.25">
      <c r="A117" s="15" t="s">
        <v>80</v>
      </c>
      <c r="B117" s="8" t="s">
        <v>556</v>
      </c>
      <c r="C117" s="121">
        <f>SUM(C107:C116)</f>
        <v>0</v>
      </c>
    </row>
  </sheetData>
  <mergeCells count="3">
    <mergeCell ref="A3:C3"/>
    <mergeCell ref="A4:C4"/>
    <mergeCell ref="A1:C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C34"/>
  <sheetViews>
    <sheetView tabSelected="1" zoomScaleNormal="100"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ht="18" x14ac:dyDescent="0.25">
      <c r="A1" s="209" t="s">
        <v>758</v>
      </c>
      <c r="B1" s="209"/>
      <c r="C1" s="209"/>
    </row>
    <row r="3" spans="1:3" ht="24" customHeight="1" x14ac:dyDescent="0.25">
      <c r="A3" s="205" t="s">
        <v>729</v>
      </c>
      <c r="B3" s="206"/>
      <c r="C3" s="206"/>
    </row>
    <row r="4" spans="1:3" ht="26.25" customHeight="1" x14ac:dyDescent="0.25">
      <c r="A4" s="208" t="s">
        <v>248</v>
      </c>
      <c r="B4" s="206"/>
      <c r="C4" s="206"/>
    </row>
    <row r="6" spans="1:3" ht="25.5" x14ac:dyDescent="0.25">
      <c r="A6" s="45" t="s">
        <v>170</v>
      </c>
      <c r="B6" s="3" t="s">
        <v>294</v>
      </c>
      <c r="C6" s="92" t="s">
        <v>240</v>
      </c>
    </row>
    <row r="7" spans="1:3" x14ac:dyDescent="0.25">
      <c r="A7" s="5" t="s">
        <v>62</v>
      </c>
      <c r="B7" s="5" t="s">
        <v>507</v>
      </c>
      <c r="C7" s="122">
        <v>0</v>
      </c>
    </row>
    <row r="8" spans="1:3" x14ac:dyDescent="0.25">
      <c r="A8" s="5" t="s">
        <v>63</v>
      </c>
      <c r="B8" s="5" t="s">
        <v>507</v>
      </c>
      <c r="C8" s="122">
        <v>0</v>
      </c>
    </row>
    <row r="9" spans="1:3" x14ac:dyDescent="0.25">
      <c r="A9" s="5" t="s">
        <v>64</v>
      </c>
      <c r="B9" s="5" t="s">
        <v>507</v>
      </c>
      <c r="C9" s="122">
        <v>961</v>
      </c>
    </row>
    <row r="10" spans="1:3" x14ac:dyDescent="0.25">
      <c r="A10" s="5" t="s">
        <v>65</v>
      </c>
      <c r="B10" s="5" t="s">
        <v>507</v>
      </c>
      <c r="C10" s="122">
        <v>0</v>
      </c>
    </row>
    <row r="11" spans="1:3" x14ac:dyDescent="0.25">
      <c r="A11" s="7" t="s">
        <v>702</v>
      </c>
      <c r="B11" s="8" t="s">
        <v>507</v>
      </c>
      <c r="C11" s="121">
        <f>SUM(C7:C10)</f>
        <v>961</v>
      </c>
    </row>
    <row r="12" spans="1:3" x14ac:dyDescent="0.25">
      <c r="A12" s="5" t="s">
        <v>703</v>
      </c>
      <c r="B12" s="6" t="s">
        <v>508</v>
      </c>
      <c r="C12" s="122">
        <v>628</v>
      </c>
    </row>
    <row r="13" spans="1:3" ht="27" x14ac:dyDescent="0.25">
      <c r="A13" s="175" t="s">
        <v>509</v>
      </c>
      <c r="B13" s="175" t="s">
        <v>508</v>
      </c>
      <c r="C13" s="176">
        <v>628</v>
      </c>
    </row>
    <row r="14" spans="1:3" ht="27" x14ac:dyDescent="0.25">
      <c r="A14" s="175" t="s">
        <v>510</v>
      </c>
      <c r="B14" s="175" t="s">
        <v>508</v>
      </c>
      <c r="C14" s="176">
        <v>0</v>
      </c>
    </row>
    <row r="15" spans="1:3" x14ac:dyDescent="0.25">
      <c r="A15" s="13" t="s">
        <v>705</v>
      </c>
      <c r="B15" s="39" t="s">
        <v>514</v>
      </c>
      <c r="C15" s="176">
        <v>296</v>
      </c>
    </row>
    <row r="16" spans="1:3" ht="27" x14ac:dyDescent="0.25">
      <c r="A16" s="175" t="s">
        <v>515</v>
      </c>
      <c r="B16" s="175" t="s">
        <v>514</v>
      </c>
      <c r="C16" s="176">
        <v>0</v>
      </c>
    </row>
    <row r="17" spans="1:3" ht="27" x14ac:dyDescent="0.25">
      <c r="A17" s="175" t="s">
        <v>516</v>
      </c>
      <c r="B17" s="175" t="s">
        <v>514</v>
      </c>
      <c r="C17" s="176">
        <v>296</v>
      </c>
    </row>
    <row r="18" spans="1:3" x14ac:dyDescent="0.25">
      <c r="A18" s="175" t="s">
        <v>517</v>
      </c>
      <c r="B18" s="175" t="s">
        <v>514</v>
      </c>
      <c r="C18" s="176">
        <v>0</v>
      </c>
    </row>
    <row r="19" spans="1:3" x14ac:dyDescent="0.25">
      <c r="A19" s="175" t="s">
        <v>518</v>
      </c>
      <c r="B19" s="175" t="s">
        <v>514</v>
      </c>
      <c r="C19" s="176">
        <v>0</v>
      </c>
    </row>
    <row r="20" spans="1:3" x14ac:dyDescent="0.25">
      <c r="A20" s="13" t="s">
        <v>66</v>
      </c>
      <c r="B20" s="39" t="s">
        <v>519</v>
      </c>
      <c r="C20" s="176">
        <v>0</v>
      </c>
    </row>
    <row r="21" spans="1:3" x14ac:dyDescent="0.25">
      <c r="A21" s="175" t="s">
        <v>520</v>
      </c>
      <c r="B21" s="175" t="s">
        <v>519</v>
      </c>
      <c r="C21" s="176">
        <v>0</v>
      </c>
    </row>
    <row r="22" spans="1:3" x14ac:dyDescent="0.25">
      <c r="A22" s="175" t="s">
        <v>521</v>
      </c>
      <c r="B22" s="175" t="s">
        <v>519</v>
      </c>
      <c r="C22" s="176">
        <v>0</v>
      </c>
    </row>
    <row r="23" spans="1:3" x14ac:dyDescent="0.25">
      <c r="A23" s="7" t="s">
        <v>45</v>
      </c>
      <c r="B23" s="8" t="s">
        <v>522</v>
      </c>
      <c r="C23" s="121">
        <f>C12+C15</f>
        <v>924</v>
      </c>
    </row>
    <row r="24" spans="1:3" x14ac:dyDescent="0.25">
      <c r="A24" s="5" t="s">
        <v>67</v>
      </c>
      <c r="B24" s="5" t="s">
        <v>523</v>
      </c>
      <c r="C24" s="122">
        <v>0</v>
      </c>
    </row>
    <row r="25" spans="1:3" x14ac:dyDescent="0.25">
      <c r="A25" s="5" t="s">
        <v>68</v>
      </c>
      <c r="B25" s="5" t="s">
        <v>523</v>
      </c>
      <c r="C25" s="122">
        <v>0</v>
      </c>
    </row>
    <row r="26" spans="1:3" x14ac:dyDescent="0.25">
      <c r="A26" s="5" t="s">
        <v>69</v>
      </c>
      <c r="B26" s="5" t="s">
        <v>523</v>
      </c>
      <c r="C26" s="122">
        <v>0</v>
      </c>
    </row>
    <row r="27" spans="1:3" x14ac:dyDescent="0.25">
      <c r="A27" s="5" t="s">
        <v>70</v>
      </c>
      <c r="B27" s="5" t="s">
        <v>523</v>
      </c>
      <c r="C27" s="122">
        <v>0</v>
      </c>
    </row>
    <row r="28" spans="1:3" x14ac:dyDescent="0.25">
      <c r="A28" s="5" t="s">
        <v>71</v>
      </c>
      <c r="B28" s="5" t="s">
        <v>523</v>
      </c>
      <c r="C28" s="122">
        <v>0</v>
      </c>
    </row>
    <row r="29" spans="1:3" x14ac:dyDescent="0.25">
      <c r="A29" s="5" t="s">
        <v>72</v>
      </c>
      <c r="B29" s="5" t="s">
        <v>523</v>
      </c>
      <c r="C29" s="122">
        <v>0</v>
      </c>
    </row>
    <row r="30" spans="1:3" x14ac:dyDescent="0.25">
      <c r="A30" s="5" t="s">
        <v>73</v>
      </c>
      <c r="B30" s="5" t="s">
        <v>523</v>
      </c>
      <c r="C30" s="122">
        <v>0</v>
      </c>
    </row>
    <row r="31" spans="1:3" x14ac:dyDescent="0.25">
      <c r="A31" s="5" t="s">
        <v>74</v>
      </c>
      <c r="B31" s="5" t="s">
        <v>523</v>
      </c>
      <c r="C31" s="122">
        <v>0</v>
      </c>
    </row>
    <row r="32" spans="1:3" ht="45" x14ac:dyDescent="0.25">
      <c r="A32" s="5" t="s">
        <v>75</v>
      </c>
      <c r="B32" s="5" t="s">
        <v>523</v>
      </c>
      <c r="C32" s="122"/>
    </row>
    <row r="33" spans="1:3" x14ac:dyDescent="0.25">
      <c r="A33" s="5" t="s">
        <v>76</v>
      </c>
      <c r="B33" s="5" t="s">
        <v>523</v>
      </c>
      <c r="C33" s="122">
        <v>6</v>
      </c>
    </row>
    <row r="34" spans="1:3" x14ac:dyDescent="0.25">
      <c r="A34" s="7" t="s">
        <v>707</v>
      </c>
      <c r="B34" s="8" t="s">
        <v>523</v>
      </c>
      <c r="C34" s="121">
        <f>SUM(C24:C33)</f>
        <v>6</v>
      </c>
    </row>
  </sheetData>
  <mergeCells count="3">
    <mergeCell ref="A3:C3"/>
    <mergeCell ref="A4:C4"/>
    <mergeCell ref="A1:C1"/>
  </mergeCells>
  <phoneticPr fontId="46" type="noConversion"/>
  <pageMargins left="0.7" right="0.7" top="0.75" bottom="0.75" header="0.3" footer="0.3"/>
  <pageSetup paperSize="9" scale="96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"/>
  <sheetViews>
    <sheetView topLeftCell="A43" zoomScale="75" zoomScaleNormal="75" workbookViewId="0">
      <selection activeCell="C53" sqref="C53"/>
    </sheetView>
  </sheetViews>
  <sheetFormatPr defaultRowHeight="15" x14ac:dyDescent="0.25"/>
  <cols>
    <col min="1" max="1" width="101.28515625" customWidth="1"/>
    <col min="2" max="2" width="10.7109375" customWidth="1"/>
    <col min="3" max="3" width="10.85546875" customWidth="1"/>
  </cols>
  <sheetData>
    <row r="1" spans="1:3" s="104" customFormat="1" x14ac:dyDescent="0.25">
      <c r="A1" s="128"/>
    </row>
    <row r="2" spans="1:3" ht="26.25" customHeight="1" x14ac:dyDescent="0.25">
      <c r="A2" s="205" t="s">
        <v>729</v>
      </c>
      <c r="B2" s="210"/>
      <c r="C2" s="210"/>
    </row>
    <row r="3" spans="1:3" ht="30.75" customHeight="1" x14ac:dyDescent="0.25">
      <c r="A3" s="208" t="s">
        <v>231</v>
      </c>
      <c r="B3" s="206"/>
      <c r="C3" s="206"/>
    </row>
    <row r="5" spans="1:3" x14ac:dyDescent="0.25">
      <c r="A5" s="4" t="s">
        <v>196</v>
      </c>
    </row>
    <row r="6" spans="1:3" ht="48.75" customHeight="1" x14ac:dyDescent="0.3">
      <c r="A6" s="2" t="s">
        <v>293</v>
      </c>
      <c r="B6" s="3" t="s">
        <v>294</v>
      </c>
      <c r="C6" s="202" t="s">
        <v>734</v>
      </c>
    </row>
    <row r="7" spans="1:3" x14ac:dyDescent="0.25">
      <c r="A7" s="33" t="s">
        <v>596</v>
      </c>
      <c r="B7" s="32" t="s">
        <v>320</v>
      </c>
      <c r="C7" s="122">
        <v>3943</v>
      </c>
    </row>
    <row r="8" spans="1:3" x14ac:dyDescent="0.25">
      <c r="A8" s="5" t="s">
        <v>597</v>
      </c>
      <c r="B8" s="32" t="s">
        <v>327</v>
      </c>
      <c r="C8" s="122">
        <v>4505</v>
      </c>
    </row>
    <row r="9" spans="1:3" x14ac:dyDescent="0.25">
      <c r="A9" s="55" t="s">
        <v>688</v>
      </c>
      <c r="B9" s="56" t="s">
        <v>328</v>
      </c>
      <c r="C9" s="123">
        <f>SUM(C7:C8)</f>
        <v>8448</v>
      </c>
    </row>
    <row r="10" spans="1:3" x14ac:dyDescent="0.25">
      <c r="A10" s="41" t="s">
        <v>659</v>
      </c>
      <c r="B10" s="56" t="s">
        <v>329</v>
      </c>
      <c r="C10" s="123">
        <v>1684</v>
      </c>
    </row>
    <row r="11" spans="1:3" x14ac:dyDescent="0.25">
      <c r="A11" s="5" t="s">
        <v>598</v>
      </c>
      <c r="B11" s="32" t="s">
        <v>336</v>
      </c>
      <c r="C11" s="122">
        <v>1142</v>
      </c>
    </row>
    <row r="12" spans="1:3" x14ac:dyDescent="0.25">
      <c r="A12" s="5" t="s">
        <v>689</v>
      </c>
      <c r="B12" s="32" t="s">
        <v>341</v>
      </c>
      <c r="C12" s="122">
        <v>64</v>
      </c>
    </row>
    <row r="13" spans="1:3" x14ac:dyDescent="0.25">
      <c r="A13" s="5" t="s">
        <v>599</v>
      </c>
      <c r="B13" s="32" t="s">
        <v>353</v>
      </c>
      <c r="C13" s="122">
        <v>3339</v>
      </c>
    </row>
    <row r="14" spans="1:3" x14ac:dyDescent="0.25">
      <c r="A14" s="5" t="s">
        <v>600</v>
      </c>
      <c r="B14" s="32" t="s">
        <v>358</v>
      </c>
      <c r="C14" s="122"/>
    </row>
    <row r="15" spans="1:3" x14ac:dyDescent="0.25">
      <c r="A15" s="5" t="s">
        <v>601</v>
      </c>
      <c r="B15" s="32" t="s">
        <v>367</v>
      </c>
      <c r="C15" s="122">
        <v>1616</v>
      </c>
    </row>
    <row r="16" spans="1:3" x14ac:dyDescent="0.25">
      <c r="A16" s="41" t="s">
        <v>602</v>
      </c>
      <c r="B16" s="56" t="s">
        <v>368</v>
      </c>
      <c r="C16" s="123">
        <f>SUM(C11:C15)</f>
        <v>6161</v>
      </c>
    </row>
    <row r="17" spans="1:3" x14ac:dyDescent="0.25">
      <c r="A17" s="13" t="s">
        <v>369</v>
      </c>
      <c r="B17" s="32" t="s">
        <v>370</v>
      </c>
      <c r="C17" s="122">
        <v>0</v>
      </c>
    </row>
    <row r="18" spans="1:3" x14ac:dyDescent="0.25">
      <c r="A18" s="13" t="s">
        <v>603</v>
      </c>
      <c r="B18" s="32" t="s">
        <v>371</v>
      </c>
      <c r="C18" s="122">
        <v>0</v>
      </c>
    </row>
    <row r="19" spans="1:3" x14ac:dyDescent="0.25">
      <c r="A19" s="17" t="s">
        <v>665</v>
      </c>
      <c r="B19" s="32" t="s">
        <v>372</v>
      </c>
      <c r="C19" s="122">
        <v>0</v>
      </c>
    </row>
    <row r="20" spans="1:3" x14ac:dyDescent="0.25">
      <c r="A20" s="17" t="s">
        <v>666</v>
      </c>
      <c r="B20" s="32" t="s">
        <v>373</v>
      </c>
      <c r="C20" s="122">
        <v>0</v>
      </c>
    </row>
    <row r="21" spans="1:3" x14ac:dyDescent="0.25">
      <c r="A21" s="17" t="s">
        <v>667</v>
      </c>
      <c r="B21" s="32" t="s">
        <v>374</v>
      </c>
      <c r="C21" s="122">
        <v>0</v>
      </c>
    </row>
    <row r="22" spans="1:3" x14ac:dyDescent="0.25">
      <c r="A22" s="13" t="s">
        <v>668</v>
      </c>
      <c r="B22" s="32" t="s">
        <v>375</v>
      </c>
      <c r="C22" s="122">
        <v>0</v>
      </c>
    </row>
    <row r="23" spans="1:3" x14ac:dyDescent="0.25">
      <c r="A23" s="13" t="s">
        <v>669</v>
      </c>
      <c r="B23" s="32" t="s">
        <v>376</v>
      </c>
      <c r="C23" s="122">
        <v>0</v>
      </c>
    </row>
    <row r="24" spans="1:3" x14ac:dyDescent="0.25">
      <c r="A24" s="13" t="s">
        <v>670</v>
      </c>
      <c r="B24" s="32" t="s">
        <v>377</v>
      </c>
      <c r="C24" s="122">
        <v>680</v>
      </c>
    </row>
    <row r="25" spans="1:3" x14ac:dyDescent="0.25">
      <c r="A25" s="53" t="s">
        <v>632</v>
      </c>
      <c r="B25" s="56" t="s">
        <v>378</v>
      </c>
      <c r="C25" s="123">
        <f>SUM(C17:C24)</f>
        <v>680</v>
      </c>
    </row>
    <row r="26" spans="1:3" x14ac:dyDescent="0.25">
      <c r="A26" s="12" t="s">
        <v>671</v>
      </c>
      <c r="B26" s="32" t="s">
        <v>379</v>
      </c>
      <c r="C26" s="122">
        <v>0</v>
      </c>
    </row>
    <row r="27" spans="1:3" x14ac:dyDescent="0.25">
      <c r="A27" s="12" t="s">
        <v>380</v>
      </c>
      <c r="B27" s="32" t="s">
        <v>381</v>
      </c>
      <c r="C27" s="122">
        <v>0</v>
      </c>
    </row>
    <row r="28" spans="1:3" x14ac:dyDescent="0.25">
      <c r="A28" s="12" t="s">
        <v>382</v>
      </c>
      <c r="B28" s="32" t="s">
        <v>383</v>
      </c>
      <c r="C28" s="122">
        <v>0</v>
      </c>
    </row>
    <row r="29" spans="1:3" x14ac:dyDescent="0.25">
      <c r="A29" s="12" t="s">
        <v>633</v>
      </c>
      <c r="B29" s="32" t="s">
        <v>384</v>
      </c>
      <c r="C29" s="122">
        <v>0</v>
      </c>
    </row>
    <row r="30" spans="1:3" x14ac:dyDescent="0.25">
      <c r="A30" s="12" t="s">
        <v>672</v>
      </c>
      <c r="B30" s="32" t="s">
        <v>385</v>
      </c>
      <c r="C30" s="122">
        <v>0</v>
      </c>
    </row>
    <row r="31" spans="1:3" x14ac:dyDescent="0.25">
      <c r="A31" s="12" t="s">
        <v>635</v>
      </c>
      <c r="B31" s="32" t="s">
        <v>386</v>
      </c>
      <c r="C31" s="122">
        <v>660</v>
      </c>
    </row>
    <row r="32" spans="1:3" x14ac:dyDescent="0.25">
      <c r="A32" s="12" t="s">
        <v>673</v>
      </c>
      <c r="B32" s="32" t="s">
        <v>387</v>
      </c>
      <c r="C32" s="122">
        <v>0</v>
      </c>
    </row>
    <row r="33" spans="1:3" x14ac:dyDescent="0.25">
      <c r="A33" s="12" t="s">
        <v>674</v>
      </c>
      <c r="B33" s="32" t="s">
        <v>388</v>
      </c>
      <c r="C33" s="122">
        <v>0</v>
      </c>
    </row>
    <row r="34" spans="1:3" x14ac:dyDescent="0.25">
      <c r="A34" s="12" t="s">
        <v>389</v>
      </c>
      <c r="B34" s="32" t="s">
        <v>390</v>
      </c>
      <c r="C34" s="122">
        <v>0</v>
      </c>
    </row>
    <row r="35" spans="1:3" x14ac:dyDescent="0.25">
      <c r="A35" s="21" t="s">
        <v>391</v>
      </c>
      <c r="B35" s="32" t="s">
        <v>392</v>
      </c>
      <c r="C35" s="122">
        <v>0</v>
      </c>
    </row>
    <row r="36" spans="1:3" x14ac:dyDescent="0.25">
      <c r="A36" s="12" t="s">
        <v>675</v>
      </c>
      <c r="B36" s="32" t="s">
        <v>393</v>
      </c>
      <c r="C36" s="122">
        <v>0</v>
      </c>
    </row>
    <row r="37" spans="1:3" x14ac:dyDescent="0.25">
      <c r="A37" s="21" t="s">
        <v>166</v>
      </c>
      <c r="B37" s="32" t="s">
        <v>394</v>
      </c>
      <c r="C37" s="122">
        <v>232</v>
      </c>
    </row>
    <row r="38" spans="1:3" x14ac:dyDescent="0.25">
      <c r="A38" s="21" t="s">
        <v>167</v>
      </c>
      <c r="B38" s="32" t="s">
        <v>394</v>
      </c>
      <c r="C38" s="122">
        <v>0</v>
      </c>
    </row>
    <row r="39" spans="1:3" x14ac:dyDescent="0.25">
      <c r="A39" s="53" t="s">
        <v>638</v>
      </c>
      <c r="B39" s="56" t="s">
        <v>395</v>
      </c>
      <c r="C39" s="123">
        <f>SUM(C26:C38)</f>
        <v>892</v>
      </c>
    </row>
    <row r="40" spans="1:3" ht="15.75" x14ac:dyDescent="0.25">
      <c r="A40" s="63" t="s">
        <v>112</v>
      </c>
      <c r="B40" s="103"/>
      <c r="C40" s="123">
        <f>C9+C10+C16+C25+C39</f>
        <v>17865</v>
      </c>
    </row>
    <row r="41" spans="1:3" x14ac:dyDescent="0.25">
      <c r="A41" s="36" t="s">
        <v>396</v>
      </c>
      <c r="B41" s="32" t="s">
        <v>397</v>
      </c>
      <c r="C41" s="122">
        <v>0</v>
      </c>
    </row>
    <row r="42" spans="1:3" x14ac:dyDescent="0.25">
      <c r="A42" s="36" t="s">
        <v>676</v>
      </c>
      <c r="B42" s="32" t="s">
        <v>398</v>
      </c>
      <c r="C42" s="122">
        <v>0</v>
      </c>
    </row>
    <row r="43" spans="1:3" x14ac:dyDescent="0.25">
      <c r="A43" s="36" t="s">
        <v>399</v>
      </c>
      <c r="B43" s="32" t="s">
        <v>400</v>
      </c>
      <c r="C43" s="122">
        <v>0</v>
      </c>
    </row>
    <row r="44" spans="1:3" x14ac:dyDescent="0.25">
      <c r="A44" s="36" t="s">
        <v>401</v>
      </c>
      <c r="B44" s="32" t="s">
        <v>402</v>
      </c>
      <c r="C44" s="122">
        <v>618</v>
      </c>
    </row>
    <row r="45" spans="1:3" x14ac:dyDescent="0.25">
      <c r="A45" s="6" t="s">
        <v>403</v>
      </c>
      <c r="B45" s="32" t="s">
        <v>404</v>
      </c>
      <c r="C45" s="122">
        <v>0</v>
      </c>
    </row>
    <row r="46" spans="1:3" x14ac:dyDescent="0.25">
      <c r="A46" s="6" t="s">
        <v>405</v>
      </c>
      <c r="B46" s="32" t="s">
        <v>406</v>
      </c>
      <c r="C46" s="122">
        <v>0</v>
      </c>
    </row>
    <row r="47" spans="1:3" x14ac:dyDescent="0.25">
      <c r="A47" s="6" t="s">
        <v>407</v>
      </c>
      <c r="B47" s="32" t="s">
        <v>408</v>
      </c>
      <c r="C47" s="122">
        <v>167</v>
      </c>
    </row>
    <row r="48" spans="1:3" x14ac:dyDescent="0.25">
      <c r="A48" s="54" t="s">
        <v>640</v>
      </c>
      <c r="B48" s="56" t="s">
        <v>409</v>
      </c>
      <c r="C48" s="123">
        <f>SUM(C41:C47)</f>
        <v>785</v>
      </c>
    </row>
    <row r="49" spans="1:3" x14ac:dyDescent="0.25">
      <c r="A49" s="13" t="s">
        <v>410</v>
      </c>
      <c r="B49" s="32" t="s">
        <v>411</v>
      </c>
      <c r="C49" s="122">
        <v>6334</v>
      </c>
    </row>
    <row r="50" spans="1:3" x14ac:dyDescent="0.25">
      <c r="A50" s="13" t="s">
        <v>412</v>
      </c>
      <c r="B50" s="32" t="s">
        <v>413</v>
      </c>
      <c r="C50" s="122">
        <v>0</v>
      </c>
    </row>
    <row r="51" spans="1:3" x14ac:dyDescent="0.25">
      <c r="A51" s="13" t="s">
        <v>414</v>
      </c>
      <c r="B51" s="32" t="s">
        <v>415</v>
      </c>
      <c r="C51" s="122">
        <v>0</v>
      </c>
    </row>
    <row r="52" spans="1:3" x14ac:dyDescent="0.25">
      <c r="A52" s="13" t="s">
        <v>416</v>
      </c>
      <c r="B52" s="32" t="s">
        <v>417</v>
      </c>
      <c r="C52" s="122">
        <v>1706</v>
      </c>
    </row>
    <row r="53" spans="1:3" x14ac:dyDescent="0.25">
      <c r="A53" s="53" t="s">
        <v>641</v>
      </c>
      <c r="B53" s="56" t="s">
        <v>418</v>
      </c>
      <c r="C53" s="121">
        <f>SUM(C49:C52)</f>
        <v>8040</v>
      </c>
    </row>
    <row r="54" spans="1:3" x14ac:dyDescent="0.25">
      <c r="A54" s="13" t="s">
        <v>419</v>
      </c>
      <c r="B54" s="32" t="s">
        <v>420</v>
      </c>
      <c r="C54" s="122">
        <v>0</v>
      </c>
    </row>
    <row r="55" spans="1:3" x14ac:dyDescent="0.25">
      <c r="A55" s="13" t="s">
        <v>677</v>
      </c>
      <c r="B55" s="32" t="s">
        <v>421</v>
      </c>
      <c r="C55" s="122">
        <v>0</v>
      </c>
    </row>
    <row r="56" spans="1:3" x14ac:dyDescent="0.25">
      <c r="A56" s="13" t="s">
        <v>678</v>
      </c>
      <c r="B56" s="32" t="s">
        <v>422</v>
      </c>
      <c r="C56" s="122">
        <v>0</v>
      </c>
    </row>
    <row r="57" spans="1:3" x14ac:dyDescent="0.25">
      <c r="A57" s="13" t="s">
        <v>679</v>
      </c>
      <c r="B57" s="32" t="s">
        <v>423</v>
      </c>
      <c r="C57" s="122">
        <v>0</v>
      </c>
    </row>
    <row r="58" spans="1:3" x14ac:dyDescent="0.25">
      <c r="A58" s="13" t="s">
        <v>680</v>
      </c>
      <c r="B58" s="32" t="s">
        <v>424</v>
      </c>
      <c r="C58" s="122">
        <v>0</v>
      </c>
    </row>
    <row r="59" spans="1:3" x14ac:dyDescent="0.25">
      <c r="A59" s="13" t="s">
        <v>681</v>
      </c>
      <c r="B59" s="32" t="s">
        <v>425</v>
      </c>
      <c r="C59" s="122">
        <v>0</v>
      </c>
    </row>
    <row r="60" spans="1:3" x14ac:dyDescent="0.25">
      <c r="A60" s="13" t="s">
        <v>426</v>
      </c>
      <c r="B60" s="32" t="s">
        <v>427</v>
      </c>
      <c r="C60" s="122">
        <v>0</v>
      </c>
    </row>
    <row r="61" spans="1:3" x14ac:dyDescent="0.25">
      <c r="A61" s="13" t="s">
        <v>682</v>
      </c>
      <c r="B61" s="32" t="s">
        <v>428</v>
      </c>
      <c r="C61" s="122">
        <v>0</v>
      </c>
    </row>
    <row r="62" spans="1:3" x14ac:dyDescent="0.25">
      <c r="A62" s="53" t="s">
        <v>642</v>
      </c>
      <c r="B62" s="56" t="s">
        <v>429</v>
      </c>
      <c r="C62" s="123">
        <f>SUM(C54:C61)</f>
        <v>0</v>
      </c>
    </row>
    <row r="63" spans="1:3" ht="15.75" x14ac:dyDescent="0.25">
      <c r="A63" s="63" t="s">
        <v>111</v>
      </c>
      <c r="B63" s="103"/>
      <c r="C63" s="123">
        <f>C48+C62+C53</f>
        <v>8825</v>
      </c>
    </row>
    <row r="64" spans="1:3" ht="15.75" x14ac:dyDescent="0.25">
      <c r="A64" s="37" t="s">
        <v>690</v>
      </c>
      <c r="B64" s="38" t="s">
        <v>430</v>
      </c>
      <c r="C64" s="123">
        <f>C40+C63</f>
        <v>26690</v>
      </c>
    </row>
    <row r="65" spans="1:3" x14ac:dyDescent="0.25">
      <c r="A65" s="15" t="s">
        <v>647</v>
      </c>
      <c r="B65" s="7" t="s">
        <v>438</v>
      </c>
      <c r="C65" s="129">
        <v>0</v>
      </c>
    </row>
    <row r="66" spans="1:3" x14ac:dyDescent="0.25">
      <c r="A66" s="14" t="s">
        <v>650</v>
      </c>
      <c r="B66" s="7" t="s">
        <v>446</v>
      </c>
      <c r="C66" s="130">
        <v>0</v>
      </c>
    </row>
    <row r="67" spans="1:3" x14ac:dyDescent="0.25">
      <c r="A67" s="39" t="s">
        <v>447</v>
      </c>
      <c r="B67" s="5" t="s">
        <v>448</v>
      </c>
      <c r="C67" s="131">
        <v>0</v>
      </c>
    </row>
    <row r="68" spans="1:3" x14ac:dyDescent="0.25">
      <c r="A68" s="39" t="s">
        <v>449</v>
      </c>
      <c r="B68" s="5" t="s">
        <v>450</v>
      </c>
      <c r="C68" s="131">
        <v>786</v>
      </c>
    </row>
    <row r="69" spans="1:3" x14ac:dyDescent="0.25">
      <c r="A69" s="14" t="s">
        <v>451</v>
      </c>
      <c r="B69" s="7" t="s">
        <v>452</v>
      </c>
      <c r="C69" s="131">
        <v>0</v>
      </c>
    </row>
    <row r="70" spans="1:3" x14ac:dyDescent="0.25">
      <c r="A70" s="39" t="s">
        <v>453</v>
      </c>
      <c r="B70" s="5" t="s">
        <v>454</v>
      </c>
      <c r="C70" s="131">
        <v>0</v>
      </c>
    </row>
    <row r="71" spans="1:3" x14ac:dyDescent="0.25">
      <c r="A71" s="39" t="s">
        <v>455</v>
      </c>
      <c r="B71" s="5" t="s">
        <v>456</v>
      </c>
      <c r="C71" s="131">
        <v>0</v>
      </c>
    </row>
    <row r="72" spans="1:3" x14ac:dyDescent="0.25">
      <c r="A72" s="39" t="s">
        <v>457</v>
      </c>
      <c r="B72" s="5" t="s">
        <v>458</v>
      </c>
      <c r="C72" s="131">
        <v>0</v>
      </c>
    </row>
    <row r="73" spans="1:3" x14ac:dyDescent="0.25">
      <c r="A73" s="40" t="s">
        <v>651</v>
      </c>
      <c r="B73" s="41" t="s">
        <v>459</v>
      </c>
      <c r="C73" s="130">
        <v>786</v>
      </c>
    </row>
    <row r="74" spans="1:3" x14ac:dyDescent="0.25">
      <c r="A74" s="39" t="s">
        <v>460</v>
      </c>
      <c r="B74" s="5" t="s">
        <v>461</v>
      </c>
      <c r="C74" s="131">
        <v>0</v>
      </c>
    </row>
    <row r="75" spans="1:3" x14ac:dyDescent="0.25">
      <c r="A75" s="13" t="s">
        <v>462</v>
      </c>
      <c r="B75" s="5" t="s">
        <v>463</v>
      </c>
      <c r="C75" s="132">
        <v>0</v>
      </c>
    </row>
    <row r="76" spans="1:3" x14ac:dyDescent="0.25">
      <c r="A76" s="39" t="s">
        <v>687</v>
      </c>
      <c r="B76" s="5" t="s">
        <v>464</v>
      </c>
      <c r="C76" s="131">
        <v>0</v>
      </c>
    </row>
    <row r="77" spans="1:3" x14ac:dyDescent="0.25">
      <c r="A77" s="39" t="s">
        <v>656</v>
      </c>
      <c r="B77" s="5" t="s">
        <v>465</v>
      </c>
      <c r="C77" s="131">
        <v>0</v>
      </c>
    </row>
    <row r="78" spans="1:3" x14ac:dyDescent="0.25">
      <c r="A78" s="40" t="s">
        <v>657</v>
      </c>
      <c r="B78" s="41" t="s">
        <v>469</v>
      </c>
      <c r="C78" s="130">
        <v>0</v>
      </c>
    </row>
    <row r="79" spans="1:3" x14ac:dyDescent="0.25">
      <c r="A79" s="13" t="s">
        <v>470</v>
      </c>
      <c r="B79" s="5" t="s">
        <v>471</v>
      </c>
      <c r="C79" s="132">
        <v>0</v>
      </c>
    </row>
    <row r="80" spans="1:3" ht="15.75" x14ac:dyDescent="0.25">
      <c r="A80" s="42" t="s">
        <v>691</v>
      </c>
      <c r="B80" s="43" t="s">
        <v>472</v>
      </c>
      <c r="C80" s="130">
        <v>786</v>
      </c>
    </row>
    <row r="81" spans="1:3" ht="15.75" x14ac:dyDescent="0.25">
      <c r="A81" s="47" t="s">
        <v>38</v>
      </c>
      <c r="B81" s="48"/>
      <c r="C81" s="133">
        <f>C64+C80</f>
        <v>27476</v>
      </c>
    </row>
    <row r="82" spans="1:3" ht="51.75" customHeight="1" x14ac:dyDescent="0.25">
      <c r="A82" s="2" t="s">
        <v>293</v>
      </c>
      <c r="B82" s="3" t="s">
        <v>253</v>
      </c>
      <c r="C82" s="134" t="s">
        <v>734</v>
      </c>
    </row>
    <row r="83" spans="1:3" x14ac:dyDescent="0.25">
      <c r="A83" s="5" t="s">
        <v>41</v>
      </c>
      <c r="B83" s="6" t="s">
        <v>485</v>
      </c>
      <c r="C83" s="122">
        <v>19647</v>
      </c>
    </row>
    <row r="84" spans="1:3" x14ac:dyDescent="0.25">
      <c r="A84" s="5" t="s">
        <v>486</v>
      </c>
      <c r="B84" s="6" t="s">
        <v>487</v>
      </c>
      <c r="C84" s="122">
        <v>0</v>
      </c>
    </row>
    <row r="85" spans="1:3" x14ac:dyDescent="0.25">
      <c r="A85" s="5" t="s">
        <v>488</v>
      </c>
      <c r="B85" s="6" t="s">
        <v>489</v>
      </c>
      <c r="C85" s="122">
        <v>0</v>
      </c>
    </row>
    <row r="86" spans="1:3" x14ac:dyDescent="0.25">
      <c r="A86" s="5" t="s">
        <v>692</v>
      </c>
      <c r="B86" s="6" t="s">
        <v>490</v>
      </c>
      <c r="C86" s="122">
        <v>0</v>
      </c>
    </row>
    <row r="87" spans="1:3" x14ac:dyDescent="0.25">
      <c r="A87" s="5" t="s">
        <v>693</v>
      </c>
      <c r="B87" s="6" t="s">
        <v>491</v>
      </c>
      <c r="C87" s="122">
        <v>0</v>
      </c>
    </row>
    <row r="88" spans="1:3" x14ac:dyDescent="0.25">
      <c r="A88" s="5" t="s">
        <v>694</v>
      </c>
      <c r="B88" s="6" t="s">
        <v>492</v>
      </c>
      <c r="C88" s="122">
        <v>275</v>
      </c>
    </row>
    <row r="89" spans="1:3" x14ac:dyDescent="0.25">
      <c r="A89" s="41" t="s">
        <v>42</v>
      </c>
      <c r="B89" s="54" t="s">
        <v>493</v>
      </c>
      <c r="C89" s="123">
        <f>SUM(C83:C88)</f>
        <v>19922</v>
      </c>
    </row>
    <row r="90" spans="1:3" x14ac:dyDescent="0.25">
      <c r="A90" s="5" t="s">
        <v>44</v>
      </c>
      <c r="B90" s="6" t="s">
        <v>504</v>
      </c>
      <c r="C90" s="122">
        <v>0</v>
      </c>
    </row>
    <row r="91" spans="1:3" x14ac:dyDescent="0.25">
      <c r="A91" s="5" t="s">
        <v>700</v>
      </c>
      <c r="B91" s="6" t="s">
        <v>505</v>
      </c>
      <c r="C91" s="122">
        <v>0</v>
      </c>
    </row>
    <row r="92" spans="1:3" x14ac:dyDescent="0.25">
      <c r="A92" s="5" t="s">
        <v>701</v>
      </c>
      <c r="B92" s="6" t="s">
        <v>506</v>
      </c>
      <c r="C92" s="122">
        <v>0</v>
      </c>
    </row>
    <row r="93" spans="1:3" x14ac:dyDescent="0.25">
      <c r="A93" s="5" t="s">
        <v>702</v>
      </c>
      <c r="B93" s="6" t="s">
        <v>507</v>
      </c>
      <c r="C93" s="122">
        <v>961</v>
      </c>
    </row>
    <row r="94" spans="1:3" x14ac:dyDescent="0.25">
      <c r="A94" s="5" t="s">
        <v>45</v>
      </c>
      <c r="B94" s="6" t="s">
        <v>522</v>
      </c>
      <c r="C94" s="122">
        <v>924</v>
      </c>
    </row>
    <row r="95" spans="1:3" x14ac:dyDescent="0.25">
      <c r="A95" s="5" t="s">
        <v>707</v>
      </c>
      <c r="B95" s="6" t="s">
        <v>523</v>
      </c>
      <c r="C95" s="122">
        <v>6</v>
      </c>
    </row>
    <row r="96" spans="1:3" x14ac:dyDescent="0.25">
      <c r="A96" s="41" t="s">
        <v>46</v>
      </c>
      <c r="B96" s="54" t="s">
        <v>524</v>
      </c>
      <c r="C96" s="123">
        <f>SUM(C90:C95)</f>
        <v>1891</v>
      </c>
    </row>
    <row r="97" spans="1:3" x14ac:dyDescent="0.25">
      <c r="A97" s="13" t="s">
        <v>525</v>
      </c>
      <c r="B97" s="6" t="s">
        <v>526</v>
      </c>
      <c r="C97" s="122">
        <v>0</v>
      </c>
    </row>
    <row r="98" spans="1:3" x14ac:dyDescent="0.25">
      <c r="A98" s="13" t="s">
        <v>708</v>
      </c>
      <c r="B98" s="6" t="s">
        <v>527</v>
      </c>
      <c r="C98" s="122">
        <v>0</v>
      </c>
    </row>
    <row r="99" spans="1:3" x14ac:dyDescent="0.25">
      <c r="A99" s="13" t="s">
        <v>709</v>
      </c>
      <c r="B99" s="6" t="s">
        <v>528</v>
      </c>
      <c r="C99" s="122">
        <v>0</v>
      </c>
    </row>
    <row r="100" spans="1:3" x14ac:dyDescent="0.25">
      <c r="A100" s="13" t="s">
        <v>20</v>
      </c>
      <c r="B100" s="6" t="s">
        <v>529</v>
      </c>
      <c r="C100" s="122">
        <v>100</v>
      </c>
    </row>
    <row r="101" spans="1:3" x14ac:dyDescent="0.25">
      <c r="A101" s="13" t="s">
        <v>530</v>
      </c>
      <c r="B101" s="6" t="s">
        <v>531</v>
      </c>
      <c r="C101" s="122">
        <v>0</v>
      </c>
    </row>
    <row r="102" spans="1:3" x14ac:dyDescent="0.25">
      <c r="A102" s="13" t="s">
        <v>532</v>
      </c>
      <c r="B102" s="6" t="s">
        <v>533</v>
      </c>
      <c r="C102" s="122">
        <v>0</v>
      </c>
    </row>
    <row r="103" spans="1:3" x14ac:dyDescent="0.25">
      <c r="A103" s="13" t="s">
        <v>534</v>
      </c>
      <c r="B103" s="6" t="s">
        <v>535</v>
      </c>
      <c r="C103" s="122">
        <v>0</v>
      </c>
    </row>
    <row r="104" spans="1:3" x14ac:dyDescent="0.25">
      <c r="A104" s="13" t="s">
        <v>21</v>
      </c>
      <c r="B104" s="6" t="s">
        <v>536</v>
      </c>
      <c r="C104" s="122">
        <v>0</v>
      </c>
    </row>
    <row r="105" spans="1:3" x14ac:dyDescent="0.25">
      <c r="A105" s="13" t="s">
        <v>22</v>
      </c>
      <c r="B105" s="6" t="s">
        <v>537</v>
      </c>
      <c r="C105" s="122">
        <v>0</v>
      </c>
    </row>
    <row r="106" spans="1:3" x14ac:dyDescent="0.25">
      <c r="A106" s="13" t="s">
        <v>23</v>
      </c>
      <c r="B106" s="6" t="s">
        <v>538</v>
      </c>
      <c r="C106" s="122">
        <v>0</v>
      </c>
    </row>
    <row r="107" spans="1:3" x14ac:dyDescent="0.25">
      <c r="A107" s="53" t="s">
        <v>47</v>
      </c>
      <c r="B107" s="54" t="s">
        <v>539</v>
      </c>
      <c r="C107" s="123">
        <f>SUM(C97:C106)</f>
        <v>100</v>
      </c>
    </row>
    <row r="108" spans="1:3" x14ac:dyDescent="0.25">
      <c r="A108" s="13" t="s">
        <v>548</v>
      </c>
      <c r="B108" s="6" t="s">
        <v>549</v>
      </c>
      <c r="C108" s="122">
        <v>0</v>
      </c>
    </row>
    <row r="109" spans="1:3" x14ac:dyDescent="0.25">
      <c r="A109" s="5" t="s">
        <v>27</v>
      </c>
      <c r="B109" s="6" t="s">
        <v>550</v>
      </c>
      <c r="C109" s="122">
        <v>0</v>
      </c>
    </row>
    <row r="110" spans="1:3" x14ac:dyDescent="0.25">
      <c r="A110" s="13" t="s">
        <v>28</v>
      </c>
      <c r="B110" s="6" t="s">
        <v>551</v>
      </c>
      <c r="C110" s="122">
        <v>0</v>
      </c>
    </row>
    <row r="111" spans="1:3" x14ac:dyDescent="0.25">
      <c r="A111" s="41" t="s">
        <v>49</v>
      </c>
      <c r="B111" s="54" t="s">
        <v>552</v>
      </c>
      <c r="C111" s="121">
        <f>SUM(C108:C110)</f>
        <v>0</v>
      </c>
    </row>
    <row r="112" spans="1:3" ht="15.75" x14ac:dyDescent="0.25">
      <c r="A112" s="63" t="s">
        <v>112</v>
      </c>
      <c r="B112" s="68"/>
      <c r="C112" s="123">
        <f>C89+C96+C107+C111</f>
        <v>21913</v>
      </c>
    </row>
    <row r="113" spans="1:3" x14ac:dyDescent="0.25">
      <c r="A113" s="5" t="s">
        <v>494</v>
      </c>
      <c r="B113" s="6" t="s">
        <v>495</v>
      </c>
      <c r="C113" s="122">
        <v>0</v>
      </c>
    </row>
    <row r="114" spans="1:3" x14ac:dyDescent="0.25">
      <c r="A114" s="5" t="s">
        <v>496</v>
      </c>
      <c r="B114" s="6" t="s">
        <v>497</v>
      </c>
      <c r="C114" s="122">
        <v>0</v>
      </c>
    </row>
    <row r="115" spans="1:3" x14ac:dyDescent="0.25">
      <c r="A115" s="5" t="s">
        <v>695</v>
      </c>
      <c r="B115" s="6" t="s">
        <v>498</v>
      </c>
      <c r="C115" s="122">
        <v>0</v>
      </c>
    </row>
    <row r="116" spans="1:3" x14ac:dyDescent="0.25">
      <c r="A116" s="5" t="s">
        <v>696</v>
      </c>
      <c r="B116" s="6" t="s">
        <v>499</v>
      </c>
      <c r="C116" s="122">
        <v>0</v>
      </c>
    </row>
    <row r="117" spans="1:3" x14ac:dyDescent="0.25">
      <c r="A117" s="5" t="s">
        <v>697</v>
      </c>
      <c r="B117" s="6" t="s">
        <v>500</v>
      </c>
      <c r="C117" s="122">
        <v>2800</v>
      </c>
    </row>
    <row r="118" spans="1:3" x14ac:dyDescent="0.25">
      <c r="A118" s="41" t="s">
        <v>43</v>
      </c>
      <c r="B118" s="54" t="s">
        <v>501</v>
      </c>
      <c r="C118" s="121">
        <f>SUM(C113:C117)</f>
        <v>2800</v>
      </c>
    </row>
    <row r="119" spans="1:3" x14ac:dyDescent="0.25">
      <c r="A119" s="13" t="s">
        <v>24</v>
      </c>
      <c r="B119" s="6" t="s">
        <v>540</v>
      </c>
      <c r="C119" s="122">
        <v>0</v>
      </c>
    </row>
    <row r="120" spans="1:3" x14ac:dyDescent="0.25">
      <c r="A120" s="13" t="s">
        <v>25</v>
      </c>
      <c r="B120" s="6" t="s">
        <v>541</v>
      </c>
      <c r="C120" s="122">
        <v>0</v>
      </c>
    </row>
    <row r="121" spans="1:3" x14ac:dyDescent="0.25">
      <c r="A121" s="13" t="s">
        <v>542</v>
      </c>
      <c r="B121" s="6" t="s">
        <v>543</v>
      </c>
      <c r="C121" s="122">
        <v>0</v>
      </c>
    </row>
    <row r="122" spans="1:3" x14ac:dyDescent="0.25">
      <c r="A122" s="13" t="s">
        <v>26</v>
      </c>
      <c r="B122" s="6" t="s">
        <v>544</v>
      </c>
      <c r="C122" s="122">
        <v>0</v>
      </c>
    </row>
    <row r="123" spans="1:3" x14ac:dyDescent="0.25">
      <c r="A123" s="13" t="s">
        <v>545</v>
      </c>
      <c r="B123" s="6" t="s">
        <v>546</v>
      </c>
      <c r="C123" s="122">
        <v>0</v>
      </c>
    </row>
    <row r="124" spans="1:3" x14ac:dyDescent="0.25">
      <c r="A124" s="41" t="s">
        <v>48</v>
      </c>
      <c r="B124" s="54" t="s">
        <v>547</v>
      </c>
      <c r="C124" s="123">
        <f>SUM(C119:C123)</f>
        <v>0</v>
      </c>
    </row>
    <row r="125" spans="1:3" x14ac:dyDescent="0.25">
      <c r="A125" s="13" t="s">
        <v>553</v>
      </c>
      <c r="B125" s="6" t="s">
        <v>554</v>
      </c>
      <c r="C125" s="122">
        <v>0</v>
      </c>
    </row>
    <row r="126" spans="1:3" x14ac:dyDescent="0.25">
      <c r="A126" s="5" t="s">
        <v>29</v>
      </c>
      <c r="B126" s="6" t="s">
        <v>555</v>
      </c>
      <c r="C126" s="122">
        <v>0</v>
      </c>
    </row>
    <row r="127" spans="1:3" x14ac:dyDescent="0.25">
      <c r="A127" s="13" t="s">
        <v>30</v>
      </c>
      <c r="B127" s="6" t="s">
        <v>556</v>
      </c>
      <c r="C127" s="122">
        <v>0</v>
      </c>
    </row>
    <row r="128" spans="1:3" x14ac:dyDescent="0.25">
      <c r="A128" s="41" t="s">
        <v>51</v>
      </c>
      <c r="B128" s="54" t="s">
        <v>557</v>
      </c>
      <c r="C128" s="123">
        <f>SUM(C125:C127)</f>
        <v>0</v>
      </c>
    </row>
    <row r="129" spans="1:3" ht="15.75" x14ac:dyDescent="0.25">
      <c r="A129" s="63" t="s">
        <v>111</v>
      </c>
      <c r="B129" s="68"/>
      <c r="C129" s="121">
        <f>C118+C124+C128</f>
        <v>2800</v>
      </c>
    </row>
    <row r="130" spans="1:3" ht="15.75" x14ac:dyDescent="0.25">
      <c r="A130" s="51" t="s">
        <v>50</v>
      </c>
      <c r="B130" s="37" t="s">
        <v>558</v>
      </c>
      <c r="C130" s="121">
        <f>C112+C129</f>
        <v>24713</v>
      </c>
    </row>
    <row r="131" spans="1:3" ht="15.75" x14ac:dyDescent="0.25">
      <c r="A131" s="67" t="s">
        <v>164</v>
      </c>
      <c r="B131" s="66"/>
      <c r="C131" s="121">
        <f>C112+C135-C40</f>
        <v>6311</v>
      </c>
    </row>
    <row r="132" spans="1:3" ht="15.75" x14ac:dyDescent="0.25">
      <c r="A132" s="67" t="s">
        <v>165</v>
      </c>
      <c r="B132" s="66"/>
      <c r="C132" s="121">
        <f>C129-C63</f>
        <v>-6025</v>
      </c>
    </row>
    <row r="133" spans="1:3" x14ac:dyDescent="0.25">
      <c r="A133" s="15" t="s">
        <v>52</v>
      </c>
      <c r="B133" s="7" t="s">
        <v>563</v>
      </c>
      <c r="C133" s="121">
        <v>0</v>
      </c>
    </row>
    <row r="134" spans="1:3" x14ac:dyDescent="0.25">
      <c r="A134" s="14" t="s">
        <v>53</v>
      </c>
      <c r="B134" s="7" t="s">
        <v>570</v>
      </c>
      <c r="C134" s="121">
        <v>0</v>
      </c>
    </row>
    <row r="135" spans="1:3" x14ac:dyDescent="0.25">
      <c r="A135" s="5" t="s">
        <v>162</v>
      </c>
      <c r="B135" s="5" t="s">
        <v>571</v>
      </c>
      <c r="C135" s="122">
        <v>2263</v>
      </c>
    </row>
    <row r="136" spans="1:3" x14ac:dyDescent="0.25">
      <c r="A136" s="5" t="s">
        <v>163</v>
      </c>
      <c r="B136" s="5" t="s">
        <v>571</v>
      </c>
      <c r="C136" s="122">
        <v>500</v>
      </c>
    </row>
    <row r="137" spans="1:3" x14ac:dyDescent="0.25">
      <c r="A137" s="5" t="s">
        <v>160</v>
      </c>
      <c r="B137" s="5" t="s">
        <v>572</v>
      </c>
      <c r="C137" s="122">
        <v>0</v>
      </c>
    </row>
    <row r="138" spans="1:3" x14ac:dyDescent="0.25">
      <c r="A138" s="5" t="s">
        <v>161</v>
      </c>
      <c r="B138" s="5" t="s">
        <v>572</v>
      </c>
      <c r="C138" s="122">
        <v>0</v>
      </c>
    </row>
    <row r="139" spans="1:3" x14ac:dyDescent="0.25">
      <c r="A139" s="7" t="s">
        <v>54</v>
      </c>
      <c r="B139" s="7" t="s">
        <v>573</v>
      </c>
      <c r="C139" s="123">
        <f>SUM(C135:C138)</f>
        <v>2763</v>
      </c>
    </row>
    <row r="140" spans="1:3" x14ac:dyDescent="0.25">
      <c r="A140" s="39" t="s">
        <v>574</v>
      </c>
      <c r="B140" s="5" t="s">
        <v>575</v>
      </c>
      <c r="C140" s="122">
        <v>0</v>
      </c>
    </row>
    <row r="141" spans="1:3" x14ac:dyDescent="0.25">
      <c r="A141" s="39" t="s">
        <v>576</v>
      </c>
      <c r="B141" s="5" t="s">
        <v>577</v>
      </c>
      <c r="C141" s="122">
        <v>0</v>
      </c>
    </row>
    <row r="142" spans="1:3" x14ac:dyDescent="0.25">
      <c r="A142" s="39" t="s">
        <v>578</v>
      </c>
      <c r="B142" s="5" t="s">
        <v>579</v>
      </c>
      <c r="C142" s="122">
        <v>0</v>
      </c>
    </row>
    <row r="143" spans="1:3" x14ac:dyDescent="0.25">
      <c r="A143" s="39" t="s">
        <v>580</v>
      </c>
      <c r="B143" s="5" t="s">
        <v>581</v>
      </c>
      <c r="C143" s="122">
        <v>0</v>
      </c>
    </row>
    <row r="144" spans="1:3" x14ac:dyDescent="0.25">
      <c r="A144" s="13" t="s">
        <v>36</v>
      </c>
      <c r="B144" s="5" t="s">
        <v>582</v>
      </c>
      <c r="C144" s="122">
        <v>0</v>
      </c>
    </row>
    <row r="145" spans="1:3" x14ac:dyDescent="0.25">
      <c r="A145" s="15" t="s">
        <v>55</v>
      </c>
      <c r="B145" s="7" t="s">
        <v>584</v>
      </c>
      <c r="C145" s="121">
        <f>SUM(C140:C144)</f>
        <v>0</v>
      </c>
    </row>
    <row r="146" spans="1:3" x14ac:dyDescent="0.25">
      <c r="A146" s="13" t="s">
        <v>585</v>
      </c>
      <c r="B146" s="5" t="s">
        <v>586</v>
      </c>
      <c r="C146" s="122">
        <v>0</v>
      </c>
    </row>
    <row r="147" spans="1:3" x14ac:dyDescent="0.25">
      <c r="A147" s="13" t="s">
        <v>587</v>
      </c>
      <c r="B147" s="5" t="s">
        <v>588</v>
      </c>
      <c r="C147" s="122">
        <v>0</v>
      </c>
    </row>
    <row r="148" spans="1:3" x14ac:dyDescent="0.25">
      <c r="A148" s="39" t="s">
        <v>589</v>
      </c>
      <c r="B148" s="5" t="s">
        <v>590</v>
      </c>
      <c r="C148" s="122">
        <v>0</v>
      </c>
    </row>
    <row r="149" spans="1:3" x14ac:dyDescent="0.25">
      <c r="A149" s="39" t="s">
        <v>37</v>
      </c>
      <c r="B149" s="5" t="s">
        <v>591</v>
      </c>
      <c r="C149" s="122">
        <v>0</v>
      </c>
    </row>
    <row r="150" spans="1:3" x14ac:dyDescent="0.25">
      <c r="A150" s="14" t="s">
        <v>56</v>
      </c>
      <c r="B150" s="7" t="s">
        <v>592</v>
      </c>
      <c r="C150" s="121">
        <v>0</v>
      </c>
    </row>
    <row r="151" spans="1:3" x14ac:dyDescent="0.25">
      <c r="A151" s="15" t="s">
        <v>593</v>
      </c>
      <c r="B151" s="7" t="s">
        <v>594</v>
      </c>
      <c r="C151" s="121">
        <v>0</v>
      </c>
    </row>
    <row r="152" spans="1:3" ht="15.75" x14ac:dyDescent="0.25">
      <c r="A152" s="42" t="s">
        <v>57</v>
      </c>
      <c r="B152" s="43" t="s">
        <v>595</v>
      </c>
      <c r="C152" s="121">
        <f>C133+C134+C139</f>
        <v>2763</v>
      </c>
    </row>
    <row r="153" spans="1:3" ht="15.75" x14ac:dyDescent="0.25">
      <c r="A153" s="47" t="s">
        <v>39</v>
      </c>
      <c r="B153" s="48"/>
      <c r="C153" s="121">
        <f>C130+C152</f>
        <v>27476</v>
      </c>
    </row>
  </sheetData>
  <mergeCells count="2">
    <mergeCell ref="A2:C2"/>
    <mergeCell ref="A3:C3"/>
  </mergeCells>
  <phoneticPr fontId="46" type="noConversion"/>
  <pageMargins left="0.70866141732283472" right="0.70866141732283472" top="0.32" bottom="0.39" header="0.18" footer="0.25"/>
  <pageSetup paperSize="8" scale="70" fitToHeight="2" orientation="landscape" horizontalDpi="300" verticalDpi="300" r:id="rId1"/>
  <rowBreaks count="1" manualBreakCount="1">
    <brk id="81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6"/>
  <sheetViews>
    <sheetView zoomScale="75" workbookViewId="0">
      <selection activeCell="T206" sqref="T206"/>
    </sheetView>
  </sheetViews>
  <sheetFormatPr defaultRowHeight="15" x14ac:dyDescent="0.25"/>
  <cols>
    <col min="1" max="1" width="91.140625" customWidth="1"/>
    <col min="3" max="3" width="10.28515625" bestFit="1" customWidth="1"/>
    <col min="4" max="4" width="9.28515625" customWidth="1"/>
    <col min="5" max="5" width="10.42578125" customWidth="1"/>
    <col min="6" max="6" width="9.28515625" bestFit="1" customWidth="1"/>
    <col min="7" max="7" width="10" customWidth="1"/>
    <col min="8" max="8" width="8.85546875" customWidth="1"/>
    <col min="9" max="9" width="9" customWidth="1"/>
    <col min="10" max="10" width="10.140625" customWidth="1"/>
    <col min="11" max="11" width="11.85546875" customWidth="1"/>
    <col min="12" max="12" width="13.42578125" customWidth="1"/>
    <col min="13" max="13" width="9.85546875" customWidth="1"/>
    <col min="14" max="14" width="11" customWidth="1"/>
    <col min="15" max="15" width="10.85546875" customWidth="1"/>
    <col min="16" max="16" width="21.140625" customWidth="1"/>
  </cols>
  <sheetData>
    <row r="1" spans="1:18" s="104" customFormat="1" x14ac:dyDescent="0.25">
      <c r="A1" s="128"/>
    </row>
    <row r="2" spans="1:18" ht="28.5" customHeight="1" x14ac:dyDescent="0.25">
      <c r="A2" s="205" t="s">
        <v>729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8" ht="26.25" customHeight="1" x14ac:dyDescent="0.25">
      <c r="A3" s="208" t="s">
        <v>232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5" spans="1:18" x14ac:dyDescent="0.25">
      <c r="A5" s="4" t="s">
        <v>196</v>
      </c>
    </row>
    <row r="6" spans="1:18" ht="25.5" x14ac:dyDescent="0.25">
      <c r="A6" s="2" t="s">
        <v>293</v>
      </c>
      <c r="B6" s="3" t="s">
        <v>294</v>
      </c>
      <c r="C6" s="3"/>
      <c r="D6" s="115" t="s">
        <v>209</v>
      </c>
      <c r="E6" s="115" t="s">
        <v>210</v>
      </c>
      <c r="F6" s="115" t="s">
        <v>211</v>
      </c>
      <c r="G6" s="115" t="s">
        <v>212</v>
      </c>
      <c r="H6" s="115" t="s">
        <v>213</v>
      </c>
      <c r="I6" s="115" t="s">
        <v>214</v>
      </c>
      <c r="J6" s="115" t="s">
        <v>215</v>
      </c>
      <c r="K6" s="115" t="s">
        <v>216</v>
      </c>
      <c r="L6" s="115" t="s">
        <v>217</v>
      </c>
      <c r="M6" s="115" t="s">
        <v>218</v>
      </c>
      <c r="N6" s="115" t="s">
        <v>219</v>
      </c>
      <c r="O6" s="115" t="s">
        <v>220</v>
      </c>
      <c r="P6" s="85" t="s">
        <v>197</v>
      </c>
      <c r="Q6" s="4"/>
      <c r="R6" s="4"/>
    </row>
    <row r="7" spans="1:18" x14ac:dyDescent="0.25">
      <c r="A7" s="30" t="s">
        <v>295</v>
      </c>
      <c r="B7" s="31" t="s">
        <v>296</v>
      </c>
      <c r="C7" s="146">
        <v>3703</v>
      </c>
      <c r="D7" s="146">
        <f>C7/12</f>
        <v>308.58333333333331</v>
      </c>
      <c r="E7" s="146">
        <v>309</v>
      </c>
      <c r="F7" s="146">
        <v>309</v>
      </c>
      <c r="G7" s="146">
        <v>309</v>
      </c>
      <c r="H7" s="146">
        <v>309</v>
      </c>
      <c r="I7" s="146">
        <v>309</v>
      </c>
      <c r="J7" s="146">
        <v>309</v>
      </c>
      <c r="K7" s="146">
        <v>309</v>
      </c>
      <c r="L7" s="146">
        <v>309</v>
      </c>
      <c r="M7" s="146">
        <v>309</v>
      </c>
      <c r="N7" s="146">
        <v>309</v>
      </c>
      <c r="O7" s="146">
        <v>304</v>
      </c>
      <c r="P7" s="146">
        <f>SUM(D7:O7)</f>
        <v>3702.583333333333</v>
      </c>
      <c r="Q7" s="4"/>
      <c r="R7" s="4"/>
    </row>
    <row r="8" spans="1:18" x14ac:dyDescent="0.25">
      <c r="A8" s="30" t="s">
        <v>297</v>
      </c>
      <c r="B8" s="32" t="s">
        <v>298</v>
      </c>
      <c r="C8" s="146">
        <v>0</v>
      </c>
      <c r="D8" s="146">
        <v>0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6">
        <v>0</v>
      </c>
      <c r="P8" s="146">
        <f t="shared" ref="P8:P71" si="0">SUM(D8:O8)</f>
        <v>0</v>
      </c>
      <c r="Q8" s="4"/>
      <c r="R8" s="4"/>
    </row>
    <row r="9" spans="1:18" x14ac:dyDescent="0.25">
      <c r="A9" s="30" t="s">
        <v>299</v>
      </c>
      <c r="B9" s="32" t="s">
        <v>300</v>
      </c>
      <c r="C9" s="146">
        <v>0</v>
      </c>
      <c r="D9" s="146">
        <v>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6">
        <f t="shared" si="0"/>
        <v>0</v>
      </c>
      <c r="Q9" s="4"/>
      <c r="R9" s="4"/>
    </row>
    <row r="10" spans="1:18" x14ac:dyDescent="0.25">
      <c r="A10" s="33" t="s">
        <v>301</v>
      </c>
      <c r="B10" s="32" t="s">
        <v>302</v>
      </c>
      <c r="C10" s="146">
        <v>0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f t="shared" si="0"/>
        <v>0</v>
      </c>
      <c r="Q10" s="4"/>
      <c r="R10" s="4"/>
    </row>
    <row r="11" spans="1:18" x14ac:dyDescent="0.25">
      <c r="A11" s="33" t="s">
        <v>303</v>
      </c>
      <c r="B11" s="32" t="s">
        <v>304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f t="shared" si="0"/>
        <v>0</v>
      </c>
      <c r="Q11" s="4"/>
      <c r="R11" s="4"/>
    </row>
    <row r="12" spans="1:18" x14ac:dyDescent="0.25">
      <c r="A12" s="33" t="s">
        <v>305</v>
      </c>
      <c r="B12" s="32" t="s">
        <v>306</v>
      </c>
      <c r="C12" s="146">
        <v>0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f t="shared" si="0"/>
        <v>0</v>
      </c>
      <c r="Q12" s="4"/>
      <c r="R12" s="4"/>
    </row>
    <row r="13" spans="1:18" x14ac:dyDescent="0.25">
      <c r="A13" s="33" t="s">
        <v>307</v>
      </c>
      <c r="B13" s="32" t="s">
        <v>308</v>
      </c>
      <c r="C13" s="146">
        <v>240</v>
      </c>
      <c r="D13" s="146">
        <f>C13/12</f>
        <v>20</v>
      </c>
      <c r="E13" s="146">
        <v>20</v>
      </c>
      <c r="F13" s="146">
        <v>20</v>
      </c>
      <c r="G13" s="146">
        <v>20</v>
      </c>
      <c r="H13" s="146">
        <v>20</v>
      </c>
      <c r="I13" s="146">
        <v>20</v>
      </c>
      <c r="J13" s="146">
        <v>20</v>
      </c>
      <c r="K13" s="146">
        <v>20</v>
      </c>
      <c r="L13" s="146">
        <v>20</v>
      </c>
      <c r="M13" s="146">
        <v>20</v>
      </c>
      <c r="N13" s="146">
        <v>20</v>
      </c>
      <c r="O13" s="146">
        <v>20</v>
      </c>
      <c r="P13" s="146">
        <f t="shared" si="0"/>
        <v>240</v>
      </c>
      <c r="Q13" s="4"/>
      <c r="R13" s="4"/>
    </row>
    <row r="14" spans="1:18" x14ac:dyDescent="0.25">
      <c r="A14" s="33" t="s">
        <v>309</v>
      </c>
      <c r="B14" s="32" t="s">
        <v>310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f t="shared" si="0"/>
        <v>0</v>
      </c>
      <c r="Q14" s="4"/>
      <c r="R14" s="4"/>
    </row>
    <row r="15" spans="1:18" x14ac:dyDescent="0.25">
      <c r="A15" s="5" t="s">
        <v>311</v>
      </c>
      <c r="B15" s="32" t="s">
        <v>312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f t="shared" si="0"/>
        <v>0</v>
      </c>
      <c r="Q15" s="4"/>
      <c r="R15" s="4"/>
    </row>
    <row r="16" spans="1:18" x14ac:dyDescent="0.25">
      <c r="A16" s="5" t="s">
        <v>313</v>
      </c>
      <c r="B16" s="32" t="s">
        <v>314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f t="shared" si="0"/>
        <v>0</v>
      </c>
      <c r="Q16" s="4"/>
      <c r="R16" s="4"/>
    </row>
    <row r="17" spans="1:18" x14ac:dyDescent="0.25">
      <c r="A17" s="5" t="s">
        <v>315</v>
      </c>
      <c r="B17" s="32" t="s">
        <v>316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f t="shared" si="0"/>
        <v>0</v>
      </c>
      <c r="Q17" s="4"/>
      <c r="R17" s="4"/>
    </row>
    <row r="18" spans="1:18" x14ac:dyDescent="0.25">
      <c r="A18" s="5" t="s">
        <v>317</v>
      </c>
      <c r="B18" s="32" t="s">
        <v>318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f t="shared" si="0"/>
        <v>0</v>
      </c>
      <c r="Q18" s="4"/>
      <c r="R18" s="4"/>
    </row>
    <row r="19" spans="1:18" x14ac:dyDescent="0.25">
      <c r="A19" s="5" t="s">
        <v>658</v>
      </c>
      <c r="B19" s="32" t="s">
        <v>319</v>
      </c>
      <c r="C19" s="146">
        <v>0</v>
      </c>
      <c r="D19" s="146">
        <v>0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f t="shared" si="0"/>
        <v>0</v>
      </c>
      <c r="Q19" s="4"/>
      <c r="R19" s="4"/>
    </row>
    <row r="20" spans="1:18" x14ac:dyDescent="0.25">
      <c r="A20" s="34" t="s">
        <v>596</v>
      </c>
      <c r="B20" s="35" t="s">
        <v>320</v>
      </c>
      <c r="C20" s="144">
        <f>SUM(C7:C19)</f>
        <v>3943</v>
      </c>
      <c r="D20" s="144">
        <f t="shared" ref="D20:P20" si="1">SUM(D7:D19)</f>
        <v>328.58333333333331</v>
      </c>
      <c r="E20" s="144">
        <f t="shared" si="1"/>
        <v>329</v>
      </c>
      <c r="F20" s="144">
        <f t="shared" si="1"/>
        <v>329</v>
      </c>
      <c r="G20" s="144">
        <f t="shared" si="1"/>
        <v>329</v>
      </c>
      <c r="H20" s="144">
        <f t="shared" si="1"/>
        <v>329</v>
      </c>
      <c r="I20" s="144">
        <f t="shared" si="1"/>
        <v>329</v>
      </c>
      <c r="J20" s="144">
        <f t="shared" si="1"/>
        <v>329</v>
      </c>
      <c r="K20" s="144">
        <f t="shared" si="1"/>
        <v>329</v>
      </c>
      <c r="L20" s="144">
        <f t="shared" si="1"/>
        <v>329</v>
      </c>
      <c r="M20" s="144">
        <f t="shared" si="1"/>
        <v>329</v>
      </c>
      <c r="N20" s="144">
        <f t="shared" si="1"/>
        <v>329</v>
      </c>
      <c r="O20" s="144">
        <f t="shared" si="1"/>
        <v>324</v>
      </c>
      <c r="P20" s="144">
        <f t="shared" si="1"/>
        <v>3942.583333333333</v>
      </c>
      <c r="Q20" s="4"/>
      <c r="R20" s="4"/>
    </row>
    <row r="21" spans="1:18" x14ac:dyDescent="0.25">
      <c r="A21" s="5" t="s">
        <v>321</v>
      </c>
      <c r="B21" s="32" t="s">
        <v>322</v>
      </c>
      <c r="C21" s="146">
        <v>4265</v>
      </c>
      <c r="D21" s="146">
        <f>C21/12</f>
        <v>355.41666666666669</v>
      </c>
      <c r="E21" s="146">
        <v>355</v>
      </c>
      <c r="F21" s="146">
        <v>355</v>
      </c>
      <c r="G21" s="146">
        <v>355</v>
      </c>
      <c r="H21" s="146">
        <v>355</v>
      </c>
      <c r="I21" s="146">
        <v>355</v>
      </c>
      <c r="J21" s="146">
        <v>355</v>
      </c>
      <c r="K21" s="146">
        <v>355</v>
      </c>
      <c r="L21" s="146">
        <v>355</v>
      </c>
      <c r="M21" s="146">
        <v>355</v>
      </c>
      <c r="N21" s="146">
        <v>355</v>
      </c>
      <c r="O21" s="146">
        <v>360</v>
      </c>
      <c r="P21" s="146">
        <f t="shared" si="0"/>
        <v>4265.416666666667</v>
      </c>
      <c r="Q21" s="4"/>
      <c r="R21" s="4"/>
    </row>
    <row r="22" spans="1:18" x14ac:dyDescent="0.25">
      <c r="A22" s="5" t="s">
        <v>323</v>
      </c>
      <c r="B22" s="32" t="s">
        <v>324</v>
      </c>
      <c r="C22" s="146">
        <v>0</v>
      </c>
      <c r="D22" s="146">
        <v>0</v>
      </c>
      <c r="E22" s="146">
        <v>0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6">
        <f t="shared" si="0"/>
        <v>0</v>
      </c>
      <c r="Q22" s="4"/>
      <c r="R22" s="4"/>
    </row>
    <row r="23" spans="1:18" x14ac:dyDescent="0.25">
      <c r="A23" s="6" t="s">
        <v>325</v>
      </c>
      <c r="B23" s="32" t="s">
        <v>326</v>
      </c>
      <c r="C23" s="146">
        <v>240</v>
      </c>
      <c r="D23" s="146">
        <v>20</v>
      </c>
      <c r="E23" s="146">
        <v>20</v>
      </c>
      <c r="F23" s="146">
        <v>20</v>
      </c>
      <c r="G23" s="146">
        <v>20</v>
      </c>
      <c r="H23" s="146">
        <v>20</v>
      </c>
      <c r="I23" s="146">
        <v>20</v>
      </c>
      <c r="J23" s="146">
        <v>20</v>
      </c>
      <c r="K23" s="146">
        <v>20</v>
      </c>
      <c r="L23" s="146">
        <v>20</v>
      </c>
      <c r="M23" s="146">
        <v>20</v>
      </c>
      <c r="N23" s="146">
        <v>20</v>
      </c>
      <c r="O23" s="146">
        <v>20</v>
      </c>
      <c r="P23" s="146">
        <f t="shared" si="0"/>
        <v>240</v>
      </c>
      <c r="Q23" s="4"/>
      <c r="R23" s="4"/>
    </row>
    <row r="24" spans="1:18" s="136" customFormat="1" x14ac:dyDescent="0.25">
      <c r="A24" s="7" t="s">
        <v>597</v>
      </c>
      <c r="B24" s="35" t="s">
        <v>327</v>
      </c>
      <c r="C24" s="144">
        <f>SUM(C21:C23)</f>
        <v>4505</v>
      </c>
      <c r="D24" s="144">
        <f>C24/12</f>
        <v>375.41666666666669</v>
      </c>
      <c r="E24" s="144">
        <f t="shared" ref="E24:O24" si="2">SUM(E21:E23)</f>
        <v>375</v>
      </c>
      <c r="F24" s="144">
        <f t="shared" si="2"/>
        <v>375</v>
      </c>
      <c r="G24" s="144">
        <f t="shared" si="2"/>
        <v>375</v>
      </c>
      <c r="H24" s="144">
        <f t="shared" si="2"/>
        <v>375</v>
      </c>
      <c r="I24" s="144">
        <f t="shared" si="2"/>
        <v>375</v>
      </c>
      <c r="J24" s="144">
        <f t="shared" si="2"/>
        <v>375</v>
      </c>
      <c r="K24" s="144">
        <f t="shared" si="2"/>
        <v>375</v>
      </c>
      <c r="L24" s="144">
        <f t="shared" si="2"/>
        <v>375</v>
      </c>
      <c r="M24" s="144">
        <f t="shared" si="2"/>
        <v>375</v>
      </c>
      <c r="N24" s="144">
        <f t="shared" si="2"/>
        <v>375</v>
      </c>
      <c r="O24" s="144">
        <f t="shared" si="2"/>
        <v>380</v>
      </c>
      <c r="P24" s="144">
        <f>SUM(D24:O24)</f>
        <v>4505.416666666667</v>
      </c>
      <c r="Q24" s="135"/>
      <c r="R24" s="135"/>
    </row>
    <row r="25" spans="1:18" x14ac:dyDescent="0.25">
      <c r="A25" s="55" t="s">
        <v>688</v>
      </c>
      <c r="B25" s="56" t="s">
        <v>328</v>
      </c>
      <c r="C25" s="144">
        <f>C20+C24</f>
        <v>8448</v>
      </c>
      <c r="D25" s="144">
        <f t="shared" ref="D25:P25" si="3">D20+D24</f>
        <v>704</v>
      </c>
      <c r="E25" s="144">
        <f t="shared" si="3"/>
        <v>704</v>
      </c>
      <c r="F25" s="144">
        <f t="shared" si="3"/>
        <v>704</v>
      </c>
      <c r="G25" s="144">
        <f t="shared" si="3"/>
        <v>704</v>
      </c>
      <c r="H25" s="144">
        <f t="shared" si="3"/>
        <v>704</v>
      </c>
      <c r="I25" s="144">
        <f t="shared" si="3"/>
        <v>704</v>
      </c>
      <c r="J25" s="144">
        <f t="shared" si="3"/>
        <v>704</v>
      </c>
      <c r="K25" s="144">
        <f t="shared" si="3"/>
        <v>704</v>
      </c>
      <c r="L25" s="144">
        <f t="shared" si="3"/>
        <v>704</v>
      </c>
      <c r="M25" s="144">
        <f t="shared" si="3"/>
        <v>704</v>
      </c>
      <c r="N25" s="144">
        <f t="shared" si="3"/>
        <v>704</v>
      </c>
      <c r="O25" s="144">
        <f t="shared" si="3"/>
        <v>704</v>
      </c>
      <c r="P25" s="144">
        <f t="shared" si="3"/>
        <v>8448</v>
      </c>
      <c r="Q25" s="4"/>
      <c r="R25" s="4"/>
    </row>
    <row r="26" spans="1:18" x14ac:dyDescent="0.25">
      <c r="A26" s="41" t="s">
        <v>659</v>
      </c>
      <c r="B26" s="56" t="s">
        <v>329</v>
      </c>
      <c r="C26" s="144">
        <v>1684</v>
      </c>
      <c r="D26" s="144">
        <f>C26/12</f>
        <v>140.33333333333334</v>
      </c>
      <c r="E26" s="144">
        <v>144</v>
      </c>
      <c r="F26" s="144">
        <v>140</v>
      </c>
      <c r="G26" s="144">
        <v>140</v>
      </c>
      <c r="H26" s="144">
        <v>140</v>
      </c>
      <c r="I26" s="144">
        <v>140</v>
      </c>
      <c r="J26" s="144">
        <v>140</v>
      </c>
      <c r="K26" s="144">
        <v>140</v>
      </c>
      <c r="L26" s="144">
        <v>140</v>
      </c>
      <c r="M26" s="144">
        <v>140</v>
      </c>
      <c r="N26" s="144">
        <v>140</v>
      </c>
      <c r="O26" s="144">
        <v>140</v>
      </c>
      <c r="P26" s="144">
        <f t="shared" si="0"/>
        <v>1684.3333333333335</v>
      </c>
      <c r="Q26" s="4"/>
      <c r="R26" s="4"/>
    </row>
    <row r="27" spans="1:18" x14ac:dyDescent="0.25">
      <c r="A27" s="5" t="s">
        <v>330</v>
      </c>
      <c r="B27" s="32" t="s">
        <v>331</v>
      </c>
      <c r="C27" s="146">
        <v>20</v>
      </c>
      <c r="D27" s="146">
        <v>20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f t="shared" si="0"/>
        <v>20</v>
      </c>
      <c r="Q27" s="4"/>
      <c r="R27" s="4"/>
    </row>
    <row r="28" spans="1:18" x14ac:dyDescent="0.25">
      <c r="A28" s="5" t="s">
        <v>332</v>
      </c>
      <c r="B28" s="32" t="s">
        <v>333</v>
      </c>
      <c r="C28" s="146">
        <v>1122</v>
      </c>
      <c r="D28" s="146">
        <f>C28/12</f>
        <v>93.5</v>
      </c>
      <c r="E28" s="146">
        <v>94</v>
      </c>
      <c r="F28" s="146">
        <v>94</v>
      </c>
      <c r="G28" s="146">
        <v>94</v>
      </c>
      <c r="H28" s="146">
        <v>94</v>
      </c>
      <c r="I28" s="146">
        <v>94</v>
      </c>
      <c r="J28" s="146">
        <v>94</v>
      </c>
      <c r="K28" s="146">
        <v>94</v>
      </c>
      <c r="L28" s="146">
        <v>94</v>
      </c>
      <c r="M28" s="146">
        <v>94</v>
      </c>
      <c r="N28" s="146">
        <v>94</v>
      </c>
      <c r="O28" s="146">
        <v>88</v>
      </c>
      <c r="P28" s="146">
        <f t="shared" si="0"/>
        <v>1121.5</v>
      </c>
      <c r="Q28" s="4"/>
      <c r="R28" s="4"/>
    </row>
    <row r="29" spans="1:18" x14ac:dyDescent="0.25">
      <c r="A29" s="5" t="s">
        <v>334</v>
      </c>
      <c r="B29" s="32" t="s">
        <v>335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6">
        <f t="shared" si="0"/>
        <v>0</v>
      </c>
      <c r="Q29" s="4"/>
      <c r="R29" s="4"/>
    </row>
    <row r="30" spans="1:18" x14ac:dyDescent="0.25">
      <c r="A30" s="7" t="s">
        <v>598</v>
      </c>
      <c r="B30" s="35" t="s">
        <v>336</v>
      </c>
      <c r="C30" s="144">
        <f>SUM(C27:C29)</f>
        <v>1142</v>
      </c>
      <c r="D30" s="144">
        <f>SUM(D27:D29)</f>
        <v>113.5</v>
      </c>
      <c r="E30" s="144">
        <f>SUM(E27:E29)</f>
        <v>94</v>
      </c>
      <c r="F30" s="144">
        <f>SUM(F27:F29)</f>
        <v>94</v>
      </c>
      <c r="G30" s="144">
        <f t="shared" ref="G30:O30" si="4">SUM(G27:G29)</f>
        <v>94</v>
      </c>
      <c r="H30" s="144">
        <f t="shared" si="4"/>
        <v>94</v>
      </c>
      <c r="I30" s="144">
        <f t="shared" si="4"/>
        <v>94</v>
      </c>
      <c r="J30" s="144">
        <f t="shared" si="4"/>
        <v>94</v>
      </c>
      <c r="K30" s="144">
        <f t="shared" si="4"/>
        <v>94</v>
      </c>
      <c r="L30" s="144">
        <f t="shared" si="4"/>
        <v>94</v>
      </c>
      <c r="M30" s="144">
        <f t="shared" si="4"/>
        <v>94</v>
      </c>
      <c r="N30" s="144">
        <f t="shared" si="4"/>
        <v>94</v>
      </c>
      <c r="O30" s="144">
        <f t="shared" si="4"/>
        <v>88</v>
      </c>
      <c r="P30" s="144">
        <f t="shared" si="0"/>
        <v>1141.5</v>
      </c>
      <c r="Q30" s="4"/>
      <c r="R30" s="4"/>
    </row>
    <row r="31" spans="1:18" x14ac:dyDescent="0.25">
      <c r="A31" s="5" t="s">
        <v>337</v>
      </c>
      <c r="B31" s="32" t="s">
        <v>338</v>
      </c>
      <c r="C31" s="146">
        <v>30</v>
      </c>
      <c r="D31" s="146">
        <f>C31/12</f>
        <v>2.5</v>
      </c>
      <c r="E31" s="146">
        <v>3</v>
      </c>
      <c r="F31" s="146">
        <v>3</v>
      </c>
      <c r="G31" s="146">
        <v>3</v>
      </c>
      <c r="H31" s="146">
        <v>3</v>
      </c>
      <c r="I31" s="146">
        <v>2</v>
      </c>
      <c r="J31" s="146">
        <v>2</v>
      </c>
      <c r="K31" s="146">
        <v>2</v>
      </c>
      <c r="L31" s="146">
        <v>2</v>
      </c>
      <c r="M31" s="146">
        <v>2</v>
      </c>
      <c r="N31" s="146">
        <v>2</v>
      </c>
      <c r="O31" s="146">
        <v>3</v>
      </c>
      <c r="P31" s="146">
        <f t="shared" si="0"/>
        <v>29.5</v>
      </c>
      <c r="Q31" s="4"/>
      <c r="R31" s="4"/>
    </row>
    <row r="32" spans="1:18" x14ac:dyDescent="0.25">
      <c r="A32" s="5" t="s">
        <v>339</v>
      </c>
      <c r="B32" s="32" t="s">
        <v>340</v>
      </c>
      <c r="C32" s="146">
        <v>34</v>
      </c>
      <c r="D32" s="146">
        <f>C32/12</f>
        <v>2.8333333333333335</v>
      </c>
      <c r="E32" s="146">
        <v>3</v>
      </c>
      <c r="F32" s="146">
        <v>3</v>
      </c>
      <c r="G32" s="146">
        <v>3</v>
      </c>
      <c r="H32" s="146">
        <v>3</v>
      </c>
      <c r="I32" s="146">
        <v>3</v>
      </c>
      <c r="J32" s="146">
        <v>3</v>
      </c>
      <c r="K32" s="146">
        <v>3</v>
      </c>
      <c r="L32" s="146">
        <v>3</v>
      </c>
      <c r="M32" s="146">
        <v>3</v>
      </c>
      <c r="N32" s="146">
        <v>2</v>
      </c>
      <c r="O32" s="146">
        <v>2</v>
      </c>
      <c r="P32" s="146">
        <f t="shared" si="0"/>
        <v>33.833333333333336</v>
      </c>
      <c r="Q32" s="4"/>
      <c r="R32" s="4"/>
    </row>
    <row r="33" spans="1:18" x14ac:dyDescent="0.25">
      <c r="A33" s="7" t="s">
        <v>689</v>
      </c>
      <c r="B33" s="35" t="s">
        <v>341</v>
      </c>
      <c r="C33" s="144">
        <f>SUM(C31:C32)</f>
        <v>64</v>
      </c>
      <c r="D33" s="144">
        <v>6</v>
      </c>
      <c r="E33" s="144">
        <f t="shared" ref="E33:O33" si="5">SUM(E31:E32)</f>
        <v>6</v>
      </c>
      <c r="F33" s="144">
        <f t="shared" si="5"/>
        <v>6</v>
      </c>
      <c r="G33" s="144">
        <f t="shared" si="5"/>
        <v>6</v>
      </c>
      <c r="H33" s="144">
        <f t="shared" si="5"/>
        <v>6</v>
      </c>
      <c r="I33" s="144">
        <f t="shared" si="5"/>
        <v>5</v>
      </c>
      <c r="J33" s="144">
        <f t="shared" si="5"/>
        <v>5</v>
      </c>
      <c r="K33" s="144">
        <f t="shared" si="5"/>
        <v>5</v>
      </c>
      <c r="L33" s="144">
        <f t="shared" si="5"/>
        <v>5</v>
      </c>
      <c r="M33" s="144">
        <f t="shared" si="5"/>
        <v>5</v>
      </c>
      <c r="N33" s="144">
        <f t="shared" si="5"/>
        <v>4</v>
      </c>
      <c r="O33" s="144">
        <f t="shared" si="5"/>
        <v>5</v>
      </c>
      <c r="P33" s="144">
        <f t="shared" si="0"/>
        <v>64</v>
      </c>
      <c r="Q33" s="4"/>
      <c r="R33" s="4"/>
    </row>
    <row r="34" spans="1:18" x14ac:dyDescent="0.25">
      <c r="A34" s="5" t="s">
        <v>342</v>
      </c>
      <c r="B34" s="32" t="s">
        <v>343</v>
      </c>
      <c r="C34" s="146">
        <v>1103</v>
      </c>
      <c r="D34" s="146">
        <f>C34/12</f>
        <v>91.916666666666671</v>
      </c>
      <c r="E34" s="146">
        <v>92</v>
      </c>
      <c r="F34" s="146">
        <v>92</v>
      </c>
      <c r="G34" s="146">
        <v>92</v>
      </c>
      <c r="H34" s="146">
        <v>92</v>
      </c>
      <c r="I34" s="146">
        <v>92</v>
      </c>
      <c r="J34" s="146">
        <v>92</v>
      </c>
      <c r="K34" s="146">
        <v>92</v>
      </c>
      <c r="L34" s="146">
        <v>92</v>
      </c>
      <c r="M34" s="146">
        <v>92</v>
      </c>
      <c r="N34" s="146">
        <v>92</v>
      </c>
      <c r="O34" s="146">
        <v>91</v>
      </c>
      <c r="P34" s="146">
        <f t="shared" si="0"/>
        <v>1102.9166666666667</v>
      </c>
      <c r="Q34" s="4"/>
      <c r="R34" s="4"/>
    </row>
    <row r="35" spans="1:18" x14ac:dyDescent="0.25">
      <c r="A35" s="5" t="s">
        <v>344</v>
      </c>
      <c r="B35" s="32" t="s">
        <v>345</v>
      </c>
      <c r="C35" s="146">
        <v>90</v>
      </c>
      <c r="D35" s="146">
        <v>0</v>
      </c>
      <c r="E35" s="146">
        <v>0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  <c r="M35" s="146">
        <v>90</v>
      </c>
      <c r="N35" s="146">
        <v>0</v>
      </c>
      <c r="O35" s="146">
        <v>0</v>
      </c>
      <c r="P35" s="146">
        <f t="shared" si="0"/>
        <v>90</v>
      </c>
      <c r="Q35" s="4"/>
      <c r="R35" s="4"/>
    </row>
    <row r="36" spans="1:18" x14ac:dyDescent="0.25">
      <c r="A36" s="5" t="s">
        <v>660</v>
      </c>
      <c r="B36" s="32" t="s">
        <v>346</v>
      </c>
      <c r="C36" s="146">
        <v>0</v>
      </c>
      <c r="D36" s="146">
        <v>0</v>
      </c>
      <c r="E36" s="146">
        <v>0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6">
        <f t="shared" si="0"/>
        <v>0</v>
      </c>
      <c r="Q36" s="4"/>
      <c r="R36" s="4"/>
    </row>
    <row r="37" spans="1:18" x14ac:dyDescent="0.25">
      <c r="A37" s="5" t="s">
        <v>347</v>
      </c>
      <c r="B37" s="32" t="s">
        <v>348</v>
      </c>
      <c r="C37" s="146">
        <v>175</v>
      </c>
      <c r="D37" s="146">
        <f>C37/12</f>
        <v>14.583333333333334</v>
      </c>
      <c r="E37" s="146">
        <v>15</v>
      </c>
      <c r="F37" s="146">
        <v>15</v>
      </c>
      <c r="G37" s="146">
        <v>15</v>
      </c>
      <c r="H37" s="146">
        <v>15</v>
      </c>
      <c r="I37" s="146">
        <v>15</v>
      </c>
      <c r="J37" s="146">
        <v>15</v>
      </c>
      <c r="K37" s="146">
        <v>15</v>
      </c>
      <c r="L37" s="146">
        <v>15</v>
      </c>
      <c r="M37" s="146">
        <v>15</v>
      </c>
      <c r="N37" s="146">
        <v>15</v>
      </c>
      <c r="O37" s="146">
        <v>10</v>
      </c>
      <c r="P37" s="146">
        <f t="shared" si="0"/>
        <v>174.58333333333334</v>
      </c>
      <c r="Q37" s="4"/>
      <c r="R37" s="4"/>
    </row>
    <row r="38" spans="1:18" x14ac:dyDescent="0.25">
      <c r="A38" s="10" t="s">
        <v>661</v>
      </c>
      <c r="B38" s="32" t="s">
        <v>349</v>
      </c>
      <c r="C38" s="146">
        <v>0</v>
      </c>
      <c r="D38" s="146">
        <v>0</v>
      </c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 s="146">
        <v>0</v>
      </c>
      <c r="N38" s="146">
        <v>0</v>
      </c>
      <c r="O38" s="146">
        <v>0</v>
      </c>
      <c r="P38" s="146">
        <f t="shared" si="0"/>
        <v>0</v>
      </c>
      <c r="Q38" s="4"/>
      <c r="R38" s="4"/>
    </row>
    <row r="39" spans="1:18" x14ac:dyDescent="0.25">
      <c r="A39" s="6" t="s">
        <v>350</v>
      </c>
      <c r="B39" s="32" t="s">
        <v>351</v>
      </c>
      <c r="C39" s="146">
        <v>150</v>
      </c>
      <c r="D39" s="146">
        <v>0</v>
      </c>
      <c r="E39" s="146">
        <v>0</v>
      </c>
      <c r="F39" s="146">
        <v>150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  <c r="M39" s="146">
        <v>0</v>
      </c>
      <c r="N39" s="146">
        <v>0</v>
      </c>
      <c r="O39" s="146">
        <v>0</v>
      </c>
      <c r="P39" s="146">
        <f t="shared" si="0"/>
        <v>150</v>
      </c>
      <c r="Q39" s="4"/>
      <c r="R39" s="4"/>
    </row>
    <row r="40" spans="1:18" x14ac:dyDescent="0.25">
      <c r="A40" s="5" t="s">
        <v>662</v>
      </c>
      <c r="B40" s="32" t="s">
        <v>352</v>
      </c>
      <c r="C40" s="146">
        <v>1821</v>
      </c>
      <c r="D40" s="146">
        <f>C40/12</f>
        <v>151.75</v>
      </c>
      <c r="E40" s="146">
        <v>152</v>
      </c>
      <c r="F40" s="146">
        <v>152</v>
      </c>
      <c r="G40" s="146">
        <v>152</v>
      </c>
      <c r="H40" s="146">
        <v>152</v>
      </c>
      <c r="I40" s="146">
        <v>152</v>
      </c>
      <c r="J40" s="146">
        <v>152</v>
      </c>
      <c r="K40" s="146">
        <v>152</v>
      </c>
      <c r="L40" s="146">
        <v>152</v>
      </c>
      <c r="M40" s="146">
        <v>151</v>
      </c>
      <c r="N40" s="146">
        <v>151</v>
      </c>
      <c r="O40" s="146">
        <v>151</v>
      </c>
      <c r="P40" s="146">
        <f t="shared" si="0"/>
        <v>1820.75</v>
      </c>
      <c r="Q40" s="4"/>
      <c r="R40" s="4"/>
    </row>
    <row r="41" spans="1:18" x14ac:dyDescent="0.25">
      <c r="A41" s="7" t="s">
        <v>599</v>
      </c>
      <c r="B41" s="35" t="s">
        <v>353</v>
      </c>
      <c r="C41" s="144">
        <f>SUM(C34:C40)</f>
        <v>3339</v>
      </c>
      <c r="D41" s="144">
        <v>259</v>
      </c>
      <c r="E41" s="144">
        <f t="shared" ref="E41:O41" si="6">SUM(E34:E40)</f>
        <v>259</v>
      </c>
      <c r="F41" s="144">
        <f t="shared" si="6"/>
        <v>409</v>
      </c>
      <c r="G41" s="144">
        <f t="shared" si="6"/>
        <v>259</v>
      </c>
      <c r="H41" s="144">
        <f t="shared" si="6"/>
        <v>259</v>
      </c>
      <c r="I41" s="144">
        <f t="shared" si="6"/>
        <v>259</v>
      </c>
      <c r="J41" s="144">
        <f t="shared" si="6"/>
        <v>259</v>
      </c>
      <c r="K41" s="144">
        <f t="shared" si="6"/>
        <v>259</v>
      </c>
      <c r="L41" s="144">
        <f t="shared" si="6"/>
        <v>259</v>
      </c>
      <c r="M41" s="144">
        <f t="shared" si="6"/>
        <v>348</v>
      </c>
      <c r="N41" s="144">
        <f t="shared" si="6"/>
        <v>258</v>
      </c>
      <c r="O41" s="144">
        <f t="shared" si="6"/>
        <v>252</v>
      </c>
      <c r="P41" s="144">
        <v>3339</v>
      </c>
      <c r="Q41" s="4"/>
      <c r="R41" s="4"/>
    </row>
    <row r="42" spans="1:18" x14ac:dyDescent="0.25">
      <c r="A42" s="5" t="s">
        <v>354</v>
      </c>
      <c r="B42" s="32" t="s">
        <v>355</v>
      </c>
      <c r="C42" s="146">
        <v>0</v>
      </c>
      <c r="D42" s="146">
        <v>0</v>
      </c>
      <c r="E42" s="146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 s="146">
        <v>0</v>
      </c>
      <c r="N42" s="146">
        <v>0</v>
      </c>
      <c r="O42" s="146">
        <v>0</v>
      </c>
      <c r="P42" s="146">
        <f t="shared" si="0"/>
        <v>0</v>
      </c>
      <c r="Q42" s="4"/>
      <c r="R42" s="4"/>
    </row>
    <row r="43" spans="1:18" x14ac:dyDescent="0.25">
      <c r="A43" s="5" t="s">
        <v>356</v>
      </c>
      <c r="B43" s="32" t="s">
        <v>357</v>
      </c>
      <c r="C43" s="146">
        <v>0</v>
      </c>
      <c r="D43" s="146">
        <v>0</v>
      </c>
      <c r="E43" s="146">
        <v>0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146">
        <v>0</v>
      </c>
      <c r="N43" s="146">
        <v>0</v>
      </c>
      <c r="O43" s="146">
        <v>0</v>
      </c>
      <c r="P43" s="146">
        <f t="shared" si="0"/>
        <v>0</v>
      </c>
      <c r="Q43" s="4"/>
      <c r="R43" s="4"/>
    </row>
    <row r="44" spans="1:18" x14ac:dyDescent="0.25">
      <c r="A44" s="7" t="s">
        <v>600</v>
      </c>
      <c r="B44" s="35" t="s">
        <v>358</v>
      </c>
      <c r="C44" s="144">
        <f>SUM(C42:C43)</f>
        <v>0</v>
      </c>
      <c r="D44" s="144">
        <v>0</v>
      </c>
      <c r="E44" s="144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f t="shared" si="0"/>
        <v>0</v>
      </c>
      <c r="Q44" s="4"/>
      <c r="R44" s="4"/>
    </row>
    <row r="45" spans="1:18" x14ac:dyDescent="0.25">
      <c r="A45" s="5" t="s">
        <v>359</v>
      </c>
      <c r="B45" s="32" t="s">
        <v>360</v>
      </c>
      <c r="C45" s="146">
        <v>1511</v>
      </c>
      <c r="D45" s="146">
        <f>C45/12</f>
        <v>125.91666666666667</v>
      </c>
      <c r="E45" s="146">
        <v>126</v>
      </c>
      <c r="F45" s="146">
        <v>126</v>
      </c>
      <c r="G45" s="146">
        <v>126</v>
      </c>
      <c r="H45" s="146">
        <v>126</v>
      </c>
      <c r="I45" s="146">
        <v>126</v>
      </c>
      <c r="J45" s="146">
        <v>126</v>
      </c>
      <c r="K45" s="146">
        <v>126</v>
      </c>
      <c r="L45" s="146">
        <v>126</v>
      </c>
      <c r="M45" s="146">
        <v>126</v>
      </c>
      <c r="N45" s="146">
        <v>126</v>
      </c>
      <c r="O45" s="146">
        <v>125</v>
      </c>
      <c r="P45" s="146">
        <f t="shared" si="0"/>
        <v>1510.9166666666667</v>
      </c>
      <c r="Q45" s="4"/>
      <c r="R45" s="4"/>
    </row>
    <row r="46" spans="1:18" x14ac:dyDescent="0.25">
      <c r="A46" s="5" t="s">
        <v>361</v>
      </c>
      <c r="B46" s="32" t="s">
        <v>362</v>
      </c>
      <c r="C46" s="146">
        <v>100</v>
      </c>
      <c r="D46" s="146">
        <v>25</v>
      </c>
      <c r="E46" s="146">
        <v>0</v>
      </c>
      <c r="F46" s="146">
        <v>0</v>
      </c>
      <c r="G46" s="146">
        <v>25</v>
      </c>
      <c r="H46" s="146">
        <v>0</v>
      </c>
      <c r="I46" s="146">
        <v>0</v>
      </c>
      <c r="J46" s="146">
        <v>25</v>
      </c>
      <c r="K46" s="146">
        <v>0</v>
      </c>
      <c r="L46" s="146">
        <v>0</v>
      </c>
      <c r="M46" s="146">
        <v>25</v>
      </c>
      <c r="N46" s="146">
        <v>0</v>
      </c>
      <c r="O46" s="146">
        <v>0</v>
      </c>
      <c r="P46" s="146">
        <f t="shared" si="0"/>
        <v>100</v>
      </c>
      <c r="Q46" s="4"/>
      <c r="R46" s="4"/>
    </row>
    <row r="47" spans="1:18" x14ac:dyDescent="0.25">
      <c r="A47" s="5" t="s">
        <v>663</v>
      </c>
      <c r="B47" s="32" t="s">
        <v>363</v>
      </c>
      <c r="C47" s="146">
        <v>0</v>
      </c>
      <c r="D47" s="146">
        <v>0</v>
      </c>
      <c r="E47" s="146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 s="146">
        <v>0</v>
      </c>
      <c r="N47" s="146">
        <v>0</v>
      </c>
      <c r="O47" s="146">
        <v>0</v>
      </c>
      <c r="P47" s="146">
        <f t="shared" si="0"/>
        <v>0</v>
      </c>
      <c r="Q47" s="4"/>
      <c r="R47" s="4"/>
    </row>
    <row r="48" spans="1:18" x14ac:dyDescent="0.25">
      <c r="A48" s="5" t="s">
        <v>664</v>
      </c>
      <c r="B48" s="32" t="s">
        <v>364</v>
      </c>
      <c r="C48" s="146">
        <v>0</v>
      </c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  <c r="N48" s="146">
        <v>0</v>
      </c>
      <c r="O48" s="146">
        <v>0</v>
      </c>
      <c r="P48" s="146">
        <f t="shared" si="0"/>
        <v>0</v>
      </c>
      <c r="Q48" s="4"/>
      <c r="R48" s="4"/>
    </row>
    <row r="49" spans="1:18" x14ac:dyDescent="0.25">
      <c r="A49" s="5" t="s">
        <v>365</v>
      </c>
      <c r="B49" s="32" t="s">
        <v>366</v>
      </c>
      <c r="C49" s="146">
        <v>5</v>
      </c>
      <c r="D49" s="146">
        <f>C49/12</f>
        <v>0.41666666666666669</v>
      </c>
      <c r="E49" s="146"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146">
        <v>0</v>
      </c>
      <c r="N49" s="146">
        <v>0</v>
      </c>
      <c r="O49" s="146">
        <v>5</v>
      </c>
      <c r="P49" s="146">
        <f t="shared" si="0"/>
        <v>5.416666666666667</v>
      </c>
      <c r="Q49" s="4"/>
      <c r="R49" s="4"/>
    </row>
    <row r="50" spans="1:18" x14ac:dyDescent="0.25">
      <c r="A50" s="7" t="s">
        <v>601</v>
      </c>
      <c r="B50" s="35" t="s">
        <v>367</v>
      </c>
      <c r="C50" s="144">
        <f t="shared" ref="C50:O50" si="7">SUM(C45:C49)</f>
        <v>1616</v>
      </c>
      <c r="D50" s="144">
        <v>131</v>
      </c>
      <c r="E50" s="144">
        <f t="shared" si="7"/>
        <v>126</v>
      </c>
      <c r="F50" s="144">
        <f t="shared" si="7"/>
        <v>126</v>
      </c>
      <c r="G50" s="144">
        <f t="shared" si="7"/>
        <v>151</v>
      </c>
      <c r="H50" s="144">
        <f t="shared" si="7"/>
        <v>126</v>
      </c>
      <c r="I50" s="144">
        <f t="shared" si="7"/>
        <v>126</v>
      </c>
      <c r="J50" s="144">
        <f t="shared" si="7"/>
        <v>151</v>
      </c>
      <c r="K50" s="144">
        <f t="shared" si="7"/>
        <v>126</v>
      </c>
      <c r="L50" s="144">
        <f t="shared" si="7"/>
        <v>126</v>
      </c>
      <c r="M50" s="144">
        <f t="shared" si="7"/>
        <v>151</v>
      </c>
      <c r="N50" s="144">
        <f t="shared" si="7"/>
        <v>126</v>
      </c>
      <c r="O50" s="144">
        <f t="shared" si="7"/>
        <v>130</v>
      </c>
      <c r="P50" s="144">
        <v>1616</v>
      </c>
      <c r="Q50" s="4"/>
      <c r="R50" s="4"/>
    </row>
    <row r="51" spans="1:18" x14ac:dyDescent="0.25">
      <c r="A51" s="41" t="s">
        <v>602</v>
      </c>
      <c r="B51" s="56" t="s">
        <v>368</v>
      </c>
      <c r="C51" s="144">
        <f>C33+C41+C44+C50+C30</f>
        <v>6161</v>
      </c>
      <c r="D51" s="144">
        <f t="shared" ref="D51:P51" si="8">D33+D41+D44+D50+D30</f>
        <v>509.5</v>
      </c>
      <c r="E51" s="144">
        <f t="shared" si="8"/>
        <v>485</v>
      </c>
      <c r="F51" s="144">
        <f t="shared" si="8"/>
        <v>635</v>
      </c>
      <c r="G51" s="144">
        <f t="shared" si="8"/>
        <v>510</v>
      </c>
      <c r="H51" s="144">
        <f t="shared" si="8"/>
        <v>485</v>
      </c>
      <c r="I51" s="144">
        <f t="shared" si="8"/>
        <v>484</v>
      </c>
      <c r="J51" s="144">
        <f t="shared" si="8"/>
        <v>509</v>
      </c>
      <c r="K51" s="144">
        <f t="shared" si="8"/>
        <v>484</v>
      </c>
      <c r="L51" s="144">
        <f t="shared" si="8"/>
        <v>484</v>
      </c>
      <c r="M51" s="144">
        <f t="shared" si="8"/>
        <v>598</v>
      </c>
      <c r="N51" s="144">
        <f t="shared" si="8"/>
        <v>482</v>
      </c>
      <c r="O51" s="144">
        <f t="shared" si="8"/>
        <v>475</v>
      </c>
      <c r="P51" s="144">
        <f t="shared" si="8"/>
        <v>6160.5</v>
      </c>
      <c r="Q51" s="4"/>
      <c r="R51" s="4"/>
    </row>
    <row r="52" spans="1:18" x14ac:dyDescent="0.25">
      <c r="A52" s="13" t="s">
        <v>369</v>
      </c>
      <c r="B52" s="32" t="s">
        <v>370</v>
      </c>
      <c r="C52" s="146">
        <v>0</v>
      </c>
      <c r="D52" s="146">
        <v>0</v>
      </c>
      <c r="E52" s="146">
        <v>0</v>
      </c>
      <c r="F52" s="146">
        <v>0</v>
      </c>
      <c r="G52" s="146">
        <v>0</v>
      </c>
      <c r="H52" s="146">
        <v>0</v>
      </c>
      <c r="I52" s="146">
        <v>0</v>
      </c>
      <c r="J52" s="146">
        <v>0</v>
      </c>
      <c r="K52" s="146">
        <v>0</v>
      </c>
      <c r="L52" s="146">
        <v>0</v>
      </c>
      <c r="M52" s="146">
        <v>0</v>
      </c>
      <c r="N52" s="146">
        <v>0</v>
      </c>
      <c r="O52" s="146">
        <v>0</v>
      </c>
      <c r="P52" s="146">
        <f t="shared" si="0"/>
        <v>0</v>
      </c>
      <c r="Q52" s="4"/>
      <c r="R52" s="4"/>
    </row>
    <row r="53" spans="1:18" x14ac:dyDescent="0.25">
      <c r="A53" s="13" t="s">
        <v>603</v>
      </c>
      <c r="B53" s="32" t="s">
        <v>371</v>
      </c>
      <c r="C53" s="146">
        <v>0</v>
      </c>
      <c r="D53" s="146">
        <v>0</v>
      </c>
      <c r="E53" s="146">
        <v>0</v>
      </c>
      <c r="F53" s="146">
        <v>0</v>
      </c>
      <c r="G53" s="146">
        <v>0</v>
      </c>
      <c r="H53" s="146">
        <v>0</v>
      </c>
      <c r="I53" s="146">
        <v>0</v>
      </c>
      <c r="J53" s="146">
        <v>0</v>
      </c>
      <c r="K53" s="146">
        <v>0</v>
      </c>
      <c r="L53" s="146">
        <v>0</v>
      </c>
      <c r="M53" s="146">
        <v>0</v>
      </c>
      <c r="N53" s="146">
        <v>0</v>
      </c>
      <c r="O53" s="146">
        <v>0</v>
      </c>
      <c r="P53" s="146">
        <f t="shared" si="0"/>
        <v>0</v>
      </c>
      <c r="Q53" s="4"/>
      <c r="R53" s="4"/>
    </row>
    <row r="54" spans="1:18" x14ac:dyDescent="0.25">
      <c r="A54" s="17" t="s">
        <v>665</v>
      </c>
      <c r="B54" s="32" t="s">
        <v>372</v>
      </c>
      <c r="C54" s="146">
        <v>0</v>
      </c>
      <c r="D54" s="146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0</v>
      </c>
      <c r="L54" s="146">
        <v>0</v>
      </c>
      <c r="M54" s="146">
        <v>0</v>
      </c>
      <c r="N54" s="146">
        <v>0</v>
      </c>
      <c r="O54" s="146">
        <v>0</v>
      </c>
      <c r="P54" s="146">
        <f t="shared" si="0"/>
        <v>0</v>
      </c>
      <c r="Q54" s="4"/>
      <c r="R54" s="4"/>
    </row>
    <row r="55" spans="1:18" x14ac:dyDescent="0.25">
      <c r="A55" s="17" t="s">
        <v>666</v>
      </c>
      <c r="B55" s="32" t="s">
        <v>373</v>
      </c>
      <c r="C55" s="146">
        <v>0</v>
      </c>
      <c r="D55" s="146">
        <v>0</v>
      </c>
      <c r="E55" s="146">
        <v>0</v>
      </c>
      <c r="F55" s="146">
        <v>0</v>
      </c>
      <c r="G55" s="146">
        <v>0</v>
      </c>
      <c r="H55" s="146">
        <v>0</v>
      </c>
      <c r="I55" s="146">
        <v>0</v>
      </c>
      <c r="J55" s="146">
        <v>0</v>
      </c>
      <c r="K55" s="146">
        <v>0</v>
      </c>
      <c r="L55" s="146">
        <v>0</v>
      </c>
      <c r="M55" s="146">
        <v>0</v>
      </c>
      <c r="N55" s="146">
        <v>0</v>
      </c>
      <c r="O55" s="146">
        <v>0</v>
      </c>
      <c r="P55" s="146">
        <f t="shared" si="0"/>
        <v>0</v>
      </c>
      <c r="Q55" s="4"/>
      <c r="R55" s="4"/>
    </row>
    <row r="56" spans="1:18" x14ac:dyDescent="0.25">
      <c r="A56" s="17" t="s">
        <v>667</v>
      </c>
      <c r="B56" s="32" t="s">
        <v>374</v>
      </c>
      <c r="C56" s="146">
        <v>0</v>
      </c>
      <c r="D56" s="146">
        <v>0</v>
      </c>
      <c r="E56" s="146">
        <v>0</v>
      </c>
      <c r="F56" s="146">
        <v>0</v>
      </c>
      <c r="G56" s="146">
        <v>0</v>
      </c>
      <c r="H56" s="146">
        <v>0</v>
      </c>
      <c r="I56" s="146">
        <v>0</v>
      </c>
      <c r="J56" s="146">
        <v>0</v>
      </c>
      <c r="K56" s="146">
        <v>0</v>
      </c>
      <c r="L56" s="146">
        <v>0</v>
      </c>
      <c r="M56" s="146">
        <v>0</v>
      </c>
      <c r="N56" s="146">
        <v>0</v>
      </c>
      <c r="O56" s="146">
        <v>0</v>
      </c>
      <c r="P56" s="146">
        <f t="shared" si="0"/>
        <v>0</v>
      </c>
      <c r="Q56" s="4"/>
      <c r="R56" s="4"/>
    </row>
    <row r="57" spans="1:18" x14ac:dyDescent="0.25">
      <c r="A57" s="13" t="s">
        <v>668</v>
      </c>
      <c r="B57" s="32" t="s">
        <v>375</v>
      </c>
      <c r="C57" s="146">
        <v>0</v>
      </c>
      <c r="D57" s="146">
        <v>0</v>
      </c>
      <c r="E57" s="146">
        <v>0</v>
      </c>
      <c r="F57" s="146">
        <v>0</v>
      </c>
      <c r="G57" s="146">
        <v>0</v>
      </c>
      <c r="H57" s="146">
        <v>0</v>
      </c>
      <c r="I57" s="146">
        <v>0</v>
      </c>
      <c r="J57" s="146">
        <v>0</v>
      </c>
      <c r="K57" s="146">
        <v>0</v>
      </c>
      <c r="L57" s="146">
        <v>0</v>
      </c>
      <c r="M57" s="146">
        <v>0</v>
      </c>
      <c r="N57" s="146">
        <v>0</v>
      </c>
      <c r="O57" s="146">
        <v>0</v>
      </c>
      <c r="P57" s="146">
        <f t="shared" si="0"/>
        <v>0</v>
      </c>
      <c r="Q57" s="4"/>
      <c r="R57" s="4"/>
    </row>
    <row r="58" spans="1:18" x14ac:dyDescent="0.25">
      <c r="A58" s="13" t="s">
        <v>669</v>
      </c>
      <c r="B58" s="32" t="s">
        <v>376</v>
      </c>
      <c r="C58" s="146">
        <v>0</v>
      </c>
      <c r="D58" s="146">
        <v>0</v>
      </c>
      <c r="E58" s="146">
        <v>0</v>
      </c>
      <c r="F58" s="146">
        <v>0</v>
      </c>
      <c r="G58" s="146">
        <v>0</v>
      </c>
      <c r="H58" s="146">
        <v>0</v>
      </c>
      <c r="I58" s="146">
        <v>0</v>
      </c>
      <c r="J58" s="146">
        <v>0</v>
      </c>
      <c r="K58" s="146">
        <v>0</v>
      </c>
      <c r="L58" s="146">
        <v>0</v>
      </c>
      <c r="M58" s="146">
        <v>0</v>
      </c>
      <c r="N58" s="146">
        <v>0</v>
      </c>
      <c r="O58" s="146">
        <v>0</v>
      </c>
      <c r="P58" s="146">
        <f t="shared" si="0"/>
        <v>0</v>
      </c>
      <c r="Q58" s="4"/>
      <c r="R58" s="4"/>
    </row>
    <row r="59" spans="1:18" x14ac:dyDescent="0.25">
      <c r="A59" s="13" t="s">
        <v>670</v>
      </c>
      <c r="B59" s="32" t="s">
        <v>377</v>
      </c>
      <c r="C59" s="146">
        <v>680</v>
      </c>
      <c r="D59" s="146">
        <v>0</v>
      </c>
      <c r="E59" s="146">
        <v>0</v>
      </c>
      <c r="F59" s="146">
        <v>50</v>
      </c>
      <c r="G59" s="146">
        <v>50</v>
      </c>
      <c r="H59" s="146">
        <v>50</v>
      </c>
      <c r="I59" s="146">
        <v>50</v>
      </c>
      <c r="J59" s="146">
        <v>50</v>
      </c>
      <c r="K59" s="146">
        <v>150</v>
      </c>
      <c r="L59" s="146">
        <v>50</v>
      </c>
      <c r="M59" s="146">
        <v>50</v>
      </c>
      <c r="N59" s="146">
        <v>150</v>
      </c>
      <c r="O59" s="146">
        <v>30</v>
      </c>
      <c r="P59" s="146">
        <f>SUM(D59:O59)</f>
        <v>680</v>
      </c>
      <c r="Q59" s="4"/>
      <c r="R59" s="4"/>
    </row>
    <row r="60" spans="1:18" x14ac:dyDescent="0.25">
      <c r="A60" s="53" t="s">
        <v>632</v>
      </c>
      <c r="B60" s="56" t="s">
        <v>378</v>
      </c>
      <c r="C60" s="144">
        <f>SUM(C52:C59)</f>
        <v>680</v>
      </c>
      <c r="D60" s="144">
        <f t="shared" ref="D60:P60" si="9">SUM(D52:D59)</f>
        <v>0</v>
      </c>
      <c r="E60" s="144">
        <f t="shared" si="9"/>
        <v>0</v>
      </c>
      <c r="F60" s="144">
        <f t="shared" si="9"/>
        <v>50</v>
      </c>
      <c r="G60" s="144">
        <f t="shared" si="9"/>
        <v>50</v>
      </c>
      <c r="H60" s="144">
        <f t="shared" si="9"/>
        <v>50</v>
      </c>
      <c r="I60" s="144">
        <f t="shared" si="9"/>
        <v>50</v>
      </c>
      <c r="J60" s="144">
        <f t="shared" si="9"/>
        <v>50</v>
      </c>
      <c r="K60" s="144">
        <f t="shared" si="9"/>
        <v>150</v>
      </c>
      <c r="L60" s="144">
        <f t="shared" si="9"/>
        <v>50</v>
      </c>
      <c r="M60" s="144">
        <f t="shared" si="9"/>
        <v>50</v>
      </c>
      <c r="N60" s="144">
        <f t="shared" si="9"/>
        <v>150</v>
      </c>
      <c r="O60" s="144">
        <f t="shared" si="9"/>
        <v>30</v>
      </c>
      <c r="P60" s="144">
        <f t="shared" si="9"/>
        <v>680</v>
      </c>
      <c r="Q60" s="4"/>
      <c r="R60" s="4"/>
    </row>
    <row r="61" spans="1:18" x14ac:dyDescent="0.25">
      <c r="A61" s="12" t="s">
        <v>671</v>
      </c>
      <c r="B61" s="32" t="s">
        <v>379</v>
      </c>
      <c r="C61" s="146">
        <v>0</v>
      </c>
      <c r="D61" s="146">
        <v>0</v>
      </c>
      <c r="E61" s="146">
        <v>0</v>
      </c>
      <c r="F61" s="146">
        <v>0</v>
      </c>
      <c r="G61" s="146">
        <v>0</v>
      </c>
      <c r="H61" s="146">
        <v>0</v>
      </c>
      <c r="I61" s="146">
        <v>0</v>
      </c>
      <c r="J61" s="146">
        <v>0</v>
      </c>
      <c r="K61" s="146">
        <v>0</v>
      </c>
      <c r="L61" s="146">
        <v>0</v>
      </c>
      <c r="M61" s="146">
        <v>0</v>
      </c>
      <c r="N61" s="146">
        <v>0</v>
      </c>
      <c r="O61" s="146">
        <v>0</v>
      </c>
      <c r="P61" s="146">
        <f t="shared" si="0"/>
        <v>0</v>
      </c>
      <c r="Q61" s="4"/>
      <c r="R61" s="4"/>
    </row>
    <row r="62" spans="1:18" x14ac:dyDescent="0.25">
      <c r="A62" s="12" t="s">
        <v>380</v>
      </c>
      <c r="B62" s="32" t="s">
        <v>381</v>
      </c>
      <c r="C62" s="146">
        <v>0</v>
      </c>
      <c r="D62" s="146">
        <v>0</v>
      </c>
      <c r="E62" s="146">
        <v>0</v>
      </c>
      <c r="F62" s="146">
        <v>0</v>
      </c>
      <c r="G62" s="146">
        <v>0</v>
      </c>
      <c r="H62" s="146">
        <v>0</v>
      </c>
      <c r="I62" s="146">
        <v>0</v>
      </c>
      <c r="J62" s="146">
        <v>0</v>
      </c>
      <c r="K62" s="146">
        <v>0</v>
      </c>
      <c r="L62" s="146">
        <v>0</v>
      </c>
      <c r="M62" s="146">
        <v>0</v>
      </c>
      <c r="N62" s="146">
        <v>0</v>
      </c>
      <c r="O62" s="146">
        <v>0</v>
      </c>
      <c r="P62" s="146">
        <f t="shared" si="0"/>
        <v>0</v>
      </c>
      <c r="Q62" s="4"/>
      <c r="R62" s="4"/>
    </row>
    <row r="63" spans="1:18" x14ac:dyDescent="0.25">
      <c r="A63" s="12" t="s">
        <v>382</v>
      </c>
      <c r="B63" s="32" t="s">
        <v>383</v>
      </c>
      <c r="C63" s="146">
        <v>0</v>
      </c>
      <c r="D63" s="146">
        <v>0</v>
      </c>
      <c r="E63" s="146">
        <v>0</v>
      </c>
      <c r="F63" s="146">
        <v>0</v>
      </c>
      <c r="G63" s="146">
        <v>0</v>
      </c>
      <c r="H63" s="146">
        <v>0</v>
      </c>
      <c r="I63" s="146">
        <v>0</v>
      </c>
      <c r="J63" s="146">
        <v>0</v>
      </c>
      <c r="K63" s="146">
        <v>0</v>
      </c>
      <c r="L63" s="146">
        <v>0</v>
      </c>
      <c r="M63" s="146">
        <v>0</v>
      </c>
      <c r="N63" s="146">
        <v>0</v>
      </c>
      <c r="O63" s="146">
        <v>0</v>
      </c>
      <c r="P63" s="146">
        <f t="shared" si="0"/>
        <v>0</v>
      </c>
      <c r="Q63" s="4"/>
      <c r="R63" s="4"/>
    </row>
    <row r="64" spans="1:18" x14ac:dyDescent="0.25">
      <c r="A64" s="12" t="s">
        <v>633</v>
      </c>
      <c r="B64" s="32" t="s">
        <v>384</v>
      </c>
      <c r="C64" s="146">
        <v>0</v>
      </c>
      <c r="D64" s="146">
        <v>0</v>
      </c>
      <c r="E64" s="146">
        <v>0</v>
      </c>
      <c r="F64" s="146">
        <v>0</v>
      </c>
      <c r="G64" s="146">
        <v>0</v>
      </c>
      <c r="H64" s="146">
        <v>0</v>
      </c>
      <c r="I64" s="146">
        <v>0</v>
      </c>
      <c r="J64" s="146">
        <v>0</v>
      </c>
      <c r="K64" s="146">
        <v>0</v>
      </c>
      <c r="L64" s="146">
        <v>0</v>
      </c>
      <c r="M64" s="146">
        <v>0</v>
      </c>
      <c r="N64" s="146">
        <v>0</v>
      </c>
      <c r="O64" s="146">
        <v>0</v>
      </c>
      <c r="P64" s="146">
        <f t="shared" si="0"/>
        <v>0</v>
      </c>
      <c r="Q64" s="4"/>
      <c r="R64" s="4"/>
    </row>
    <row r="65" spans="1:18" x14ac:dyDescent="0.25">
      <c r="A65" s="12" t="s">
        <v>672</v>
      </c>
      <c r="B65" s="32" t="s">
        <v>385</v>
      </c>
      <c r="C65" s="146">
        <v>0</v>
      </c>
      <c r="D65" s="146">
        <v>0</v>
      </c>
      <c r="E65" s="146">
        <v>0</v>
      </c>
      <c r="F65" s="146">
        <v>0</v>
      </c>
      <c r="G65" s="146">
        <v>0</v>
      </c>
      <c r="H65" s="146">
        <v>0</v>
      </c>
      <c r="I65" s="146">
        <v>0</v>
      </c>
      <c r="J65" s="146">
        <v>0</v>
      </c>
      <c r="K65" s="146">
        <v>0</v>
      </c>
      <c r="L65" s="146">
        <v>0</v>
      </c>
      <c r="M65" s="146">
        <v>0</v>
      </c>
      <c r="N65" s="146">
        <v>0</v>
      </c>
      <c r="O65" s="146">
        <v>0</v>
      </c>
      <c r="P65" s="146">
        <f t="shared" si="0"/>
        <v>0</v>
      </c>
      <c r="Q65" s="4"/>
      <c r="R65" s="4"/>
    </row>
    <row r="66" spans="1:18" x14ac:dyDescent="0.25">
      <c r="A66" s="12" t="s">
        <v>635</v>
      </c>
      <c r="B66" s="32" t="s">
        <v>386</v>
      </c>
      <c r="C66" s="146">
        <v>660</v>
      </c>
      <c r="D66" s="146">
        <f>C66/12</f>
        <v>55</v>
      </c>
      <c r="E66" s="146">
        <v>55</v>
      </c>
      <c r="F66" s="146">
        <v>55</v>
      </c>
      <c r="G66" s="146">
        <v>55</v>
      </c>
      <c r="H66" s="146">
        <v>55</v>
      </c>
      <c r="I66" s="146">
        <v>55</v>
      </c>
      <c r="J66" s="146">
        <v>55</v>
      </c>
      <c r="K66" s="146">
        <v>55</v>
      </c>
      <c r="L66" s="146">
        <v>55</v>
      </c>
      <c r="M66" s="146">
        <v>55</v>
      </c>
      <c r="N66" s="146">
        <v>55</v>
      </c>
      <c r="O66" s="146">
        <v>55</v>
      </c>
      <c r="P66" s="146">
        <f t="shared" si="0"/>
        <v>660</v>
      </c>
      <c r="Q66" s="4"/>
      <c r="R66" s="4"/>
    </row>
    <row r="67" spans="1:18" x14ac:dyDescent="0.25">
      <c r="A67" s="12" t="s">
        <v>673</v>
      </c>
      <c r="B67" s="32" t="s">
        <v>387</v>
      </c>
      <c r="C67" s="146">
        <v>0</v>
      </c>
      <c r="D67" s="146">
        <v>0</v>
      </c>
      <c r="E67" s="146">
        <v>0</v>
      </c>
      <c r="F67" s="146">
        <v>0</v>
      </c>
      <c r="G67" s="146">
        <v>0</v>
      </c>
      <c r="H67" s="146">
        <v>0</v>
      </c>
      <c r="I67" s="146">
        <v>0</v>
      </c>
      <c r="J67" s="146">
        <v>0</v>
      </c>
      <c r="K67" s="146">
        <v>0</v>
      </c>
      <c r="L67" s="146">
        <v>0</v>
      </c>
      <c r="M67" s="146">
        <v>0</v>
      </c>
      <c r="N67" s="146">
        <v>0</v>
      </c>
      <c r="O67" s="146">
        <v>0</v>
      </c>
      <c r="P67" s="146">
        <f t="shared" si="0"/>
        <v>0</v>
      </c>
      <c r="Q67" s="4"/>
      <c r="R67" s="4"/>
    </row>
    <row r="68" spans="1:18" x14ac:dyDescent="0.25">
      <c r="A68" s="12" t="s">
        <v>674</v>
      </c>
      <c r="B68" s="32" t="s">
        <v>388</v>
      </c>
      <c r="C68" s="146">
        <v>0</v>
      </c>
      <c r="D68" s="146">
        <v>0</v>
      </c>
      <c r="E68" s="146">
        <v>0</v>
      </c>
      <c r="F68" s="146">
        <v>0</v>
      </c>
      <c r="G68" s="146">
        <v>0</v>
      </c>
      <c r="H68" s="146">
        <v>0</v>
      </c>
      <c r="I68" s="146">
        <v>0</v>
      </c>
      <c r="J68" s="146">
        <v>0</v>
      </c>
      <c r="K68" s="146">
        <v>0</v>
      </c>
      <c r="L68" s="146">
        <v>0</v>
      </c>
      <c r="M68" s="146">
        <v>0</v>
      </c>
      <c r="N68" s="146">
        <v>0</v>
      </c>
      <c r="O68" s="146">
        <v>0</v>
      </c>
      <c r="P68" s="146">
        <f t="shared" si="0"/>
        <v>0</v>
      </c>
      <c r="Q68" s="4"/>
      <c r="R68" s="4"/>
    </row>
    <row r="69" spans="1:18" x14ac:dyDescent="0.25">
      <c r="A69" s="12" t="s">
        <v>389</v>
      </c>
      <c r="B69" s="32" t="s">
        <v>390</v>
      </c>
      <c r="C69" s="146">
        <v>0</v>
      </c>
      <c r="D69" s="146">
        <v>0</v>
      </c>
      <c r="E69" s="146">
        <v>0</v>
      </c>
      <c r="F69" s="146">
        <v>0</v>
      </c>
      <c r="G69" s="146">
        <v>0</v>
      </c>
      <c r="H69" s="146">
        <v>0</v>
      </c>
      <c r="I69" s="146">
        <v>0</v>
      </c>
      <c r="J69" s="146">
        <v>0</v>
      </c>
      <c r="K69" s="146">
        <v>0</v>
      </c>
      <c r="L69" s="146">
        <v>0</v>
      </c>
      <c r="M69" s="146">
        <v>0</v>
      </c>
      <c r="N69" s="146">
        <v>0</v>
      </c>
      <c r="O69" s="146">
        <v>0</v>
      </c>
      <c r="P69" s="146">
        <f t="shared" si="0"/>
        <v>0</v>
      </c>
      <c r="Q69" s="4"/>
      <c r="R69" s="4"/>
    </row>
    <row r="70" spans="1:18" x14ac:dyDescent="0.25">
      <c r="A70" s="21" t="s">
        <v>391</v>
      </c>
      <c r="B70" s="32" t="s">
        <v>392</v>
      </c>
      <c r="C70" s="146">
        <v>0</v>
      </c>
      <c r="D70" s="146">
        <v>0</v>
      </c>
      <c r="E70" s="146">
        <v>0</v>
      </c>
      <c r="F70" s="146">
        <v>0</v>
      </c>
      <c r="G70" s="146">
        <v>0</v>
      </c>
      <c r="H70" s="146">
        <v>0</v>
      </c>
      <c r="I70" s="146">
        <v>0</v>
      </c>
      <c r="J70" s="146">
        <v>0</v>
      </c>
      <c r="K70" s="146">
        <v>0</v>
      </c>
      <c r="L70" s="146">
        <v>0</v>
      </c>
      <c r="M70" s="146">
        <v>0</v>
      </c>
      <c r="N70" s="146">
        <v>0</v>
      </c>
      <c r="O70" s="146">
        <v>0</v>
      </c>
      <c r="P70" s="146">
        <f t="shared" si="0"/>
        <v>0</v>
      </c>
      <c r="Q70" s="4"/>
      <c r="R70" s="4"/>
    </row>
    <row r="71" spans="1:18" x14ac:dyDescent="0.25">
      <c r="A71" s="12" t="s">
        <v>675</v>
      </c>
      <c r="B71" s="32" t="s">
        <v>393</v>
      </c>
      <c r="C71" s="146">
        <v>0</v>
      </c>
      <c r="D71" s="146">
        <v>0</v>
      </c>
      <c r="E71" s="146">
        <v>0</v>
      </c>
      <c r="F71" s="146">
        <v>0</v>
      </c>
      <c r="G71" s="146">
        <v>0</v>
      </c>
      <c r="H71" s="146">
        <v>0</v>
      </c>
      <c r="I71" s="146">
        <v>0</v>
      </c>
      <c r="J71" s="146">
        <v>0</v>
      </c>
      <c r="K71" s="146">
        <v>0</v>
      </c>
      <c r="L71" s="146">
        <v>0</v>
      </c>
      <c r="M71" s="146">
        <v>0</v>
      </c>
      <c r="N71" s="146">
        <v>0</v>
      </c>
      <c r="O71" s="146">
        <v>0</v>
      </c>
      <c r="P71" s="146">
        <f t="shared" si="0"/>
        <v>0</v>
      </c>
      <c r="Q71" s="4"/>
      <c r="R71" s="4"/>
    </row>
    <row r="72" spans="1:18" x14ac:dyDescent="0.25">
      <c r="A72" s="21" t="s">
        <v>166</v>
      </c>
      <c r="B72" s="32" t="s">
        <v>394</v>
      </c>
      <c r="C72" s="146">
        <v>232</v>
      </c>
      <c r="D72" s="146"/>
      <c r="E72" s="146">
        <v>0</v>
      </c>
      <c r="F72" s="146">
        <v>0</v>
      </c>
      <c r="G72" s="146">
        <v>0</v>
      </c>
      <c r="H72" s="146">
        <v>0</v>
      </c>
      <c r="I72" s="146">
        <v>0</v>
      </c>
      <c r="J72" s="146">
        <v>0</v>
      </c>
      <c r="K72" s="146">
        <v>0</v>
      </c>
      <c r="L72" s="146">
        <v>0</v>
      </c>
      <c r="M72" s="146">
        <v>0</v>
      </c>
      <c r="N72" s="146">
        <v>0</v>
      </c>
      <c r="O72" s="146">
        <v>232</v>
      </c>
      <c r="P72" s="146">
        <f t="shared" ref="P72:P128" si="10">SUM(D72:O72)</f>
        <v>232</v>
      </c>
      <c r="Q72" s="4"/>
      <c r="R72" s="4"/>
    </row>
    <row r="73" spans="1:18" x14ac:dyDescent="0.25">
      <c r="A73" s="21" t="s">
        <v>167</v>
      </c>
      <c r="B73" s="32" t="s">
        <v>394</v>
      </c>
      <c r="C73" s="146">
        <v>0</v>
      </c>
      <c r="D73" s="146">
        <v>0</v>
      </c>
      <c r="E73" s="146">
        <v>0</v>
      </c>
      <c r="F73" s="146">
        <v>0</v>
      </c>
      <c r="G73" s="146">
        <v>0</v>
      </c>
      <c r="H73" s="146">
        <v>0</v>
      </c>
      <c r="I73" s="146">
        <v>0</v>
      </c>
      <c r="J73" s="146">
        <v>0</v>
      </c>
      <c r="K73" s="146">
        <v>0</v>
      </c>
      <c r="L73" s="146">
        <v>0</v>
      </c>
      <c r="M73" s="146">
        <v>0</v>
      </c>
      <c r="N73" s="146">
        <v>0</v>
      </c>
      <c r="O73" s="146">
        <v>0</v>
      </c>
      <c r="P73" s="146">
        <f t="shared" si="10"/>
        <v>0</v>
      </c>
      <c r="Q73" s="4"/>
      <c r="R73" s="4"/>
    </row>
    <row r="74" spans="1:18" x14ac:dyDescent="0.25">
      <c r="A74" s="53" t="s">
        <v>638</v>
      </c>
      <c r="B74" s="56" t="s">
        <v>395</v>
      </c>
      <c r="C74" s="144">
        <f>SUM(C61:C73)</f>
        <v>892</v>
      </c>
      <c r="D74" s="144">
        <f>SUM(D61:D73)</f>
        <v>55</v>
      </c>
      <c r="E74" s="144">
        <f t="shared" ref="E74:O74" si="11">SUM(E61:E73)</f>
        <v>55</v>
      </c>
      <c r="F74" s="144">
        <f t="shared" si="11"/>
        <v>55</v>
      </c>
      <c r="G74" s="144">
        <f t="shared" si="11"/>
        <v>55</v>
      </c>
      <c r="H74" s="144">
        <f t="shared" si="11"/>
        <v>55</v>
      </c>
      <c r="I74" s="144">
        <f t="shared" si="11"/>
        <v>55</v>
      </c>
      <c r="J74" s="144">
        <f t="shared" si="11"/>
        <v>55</v>
      </c>
      <c r="K74" s="144">
        <f t="shared" si="11"/>
        <v>55</v>
      </c>
      <c r="L74" s="144">
        <f t="shared" si="11"/>
        <v>55</v>
      </c>
      <c r="M74" s="144">
        <f t="shared" si="11"/>
        <v>55</v>
      </c>
      <c r="N74" s="144">
        <f t="shared" si="11"/>
        <v>55</v>
      </c>
      <c r="O74" s="144">
        <f t="shared" si="11"/>
        <v>287</v>
      </c>
      <c r="P74" s="144">
        <f t="shared" si="10"/>
        <v>892</v>
      </c>
      <c r="Q74" s="4"/>
      <c r="R74" s="4"/>
    </row>
    <row r="75" spans="1:18" ht="15.75" x14ac:dyDescent="0.25">
      <c r="A75" s="63" t="s">
        <v>112</v>
      </c>
      <c r="B75" s="56"/>
      <c r="C75" s="143">
        <f t="shared" ref="C75:O75" si="12">C25+C26+C51+C60+C74</f>
        <v>17865</v>
      </c>
      <c r="D75" s="143">
        <f t="shared" si="12"/>
        <v>1408.8333333333335</v>
      </c>
      <c r="E75" s="143">
        <f t="shared" si="12"/>
        <v>1388</v>
      </c>
      <c r="F75" s="143">
        <f t="shared" si="12"/>
        <v>1584</v>
      </c>
      <c r="G75" s="143">
        <f t="shared" si="12"/>
        <v>1459</v>
      </c>
      <c r="H75" s="143">
        <f t="shared" si="12"/>
        <v>1434</v>
      </c>
      <c r="I75" s="143">
        <f t="shared" si="12"/>
        <v>1433</v>
      </c>
      <c r="J75" s="143">
        <f t="shared" si="12"/>
        <v>1458</v>
      </c>
      <c r="K75" s="143">
        <f t="shared" si="12"/>
        <v>1533</v>
      </c>
      <c r="L75" s="143">
        <f t="shared" si="12"/>
        <v>1433</v>
      </c>
      <c r="M75" s="143">
        <f t="shared" si="12"/>
        <v>1547</v>
      </c>
      <c r="N75" s="143">
        <f t="shared" si="12"/>
        <v>1531</v>
      </c>
      <c r="O75" s="143">
        <f t="shared" si="12"/>
        <v>1636</v>
      </c>
      <c r="P75" s="143">
        <f>P25+P26+P51+P60+P74</f>
        <v>17864.833333333336</v>
      </c>
      <c r="Q75" s="4"/>
      <c r="R75" s="4"/>
    </row>
    <row r="76" spans="1:18" x14ac:dyDescent="0.25">
      <c r="A76" s="36" t="s">
        <v>396</v>
      </c>
      <c r="B76" s="32" t="s">
        <v>397</v>
      </c>
      <c r="C76" s="146">
        <v>0</v>
      </c>
      <c r="D76" s="146">
        <v>0</v>
      </c>
      <c r="E76" s="146">
        <v>0</v>
      </c>
      <c r="F76" s="146">
        <v>0</v>
      </c>
      <c r="G76" s="146">
        <v>0</v>
      </c>
      <c r="H76" s="146">
        <v>0</v>
      </c>
      <c r="I76" s="146">
        <v>0</v>
      </c>
      <c r="J76" s="146">
        <v>0</v>
      </c>
      <c r="K76" s="146">
        <v>0</v>
      </c>
      <c r="L76" s="146">
        <v>0</v>
      </c>
      <c r="M76" s="146">
        <v>0</v>
      </c>
      <c r="N76" s="146">
        <v>0</v>
      </c>
      <c r="O76" s="146">
        <v>0</v>
      </c>
      <c r="P76" s="146">
        <f t="shared" si="10"/>
        <v>0</v>
      </c>
      <c r="Q76" s="4"/>
      <c r="R76" s="4"/>
    </row>
    <row r="77" spans="1:18" x14ac:dyDescent="0.25">
      <c r="A77" s="36" t="s">
        <v>676</v>
      </c>
      <c r="B77" s="32" t="s">
        <v>398</v>
      </c>
      <c r="C77" s="146">
        <v>0</v>
      </c>
      <c r="D77" s="146">
        <v>0</v>
      </c>
      <c r="E77" s="146">
        <v>0</v>
      </c>
      <c r="F77" s="146">
        <v>0</v>
      </c>
      <c r="G77" s="146">
        <v>0</v>
      </c>
      <c r="H77" s="146">
        <v>0</v>
      </c>
      <c r="I77" s="146">
        <v>0</v>
      </c>
      <c r="J77" s="146">
        <v>0</v>
      </c>
      <c r="K77" s="146">
        <v>0</v>
      </c>
      <c r="L77" s="146">
        <v>0</v>
      </c>
      <c r="M77" s="146">
        <v>0</v>
      </c>
      <c r="N77" s="146">
        <v>0</v>
      </c>
      <c r="O77" s="146">
        <v>0</v>
      </c>
      <c r="P77" s="146">
        <f t="shared" si="10"/>
        <v>0</v>
      </c>
      <c r="Q77" s="4"/>
      <c r="R77" s="4"/>
    </row>
    <row r="78" spans="1:18" x14ac:dyDescent="0.25">
      <c r="A78" s="36" t="s">
        <v>399</v>
      </c>
      <c r="B78" s="32" t="s">
        <v>400</v>
      </c>
      <c r="C78" s="146">
        <v>0</v>
      </c>
      <c r="D78" s="146">
        <v>0</v>
      </c>
      <c r="E78" s="146">
        <v>0</v>
      </c>
      <c r="F78" s="146">
        <v>0</v>
      </c>
      <c r="G78" s="146">
        <v>0</v>
      </c>
      <c r="H78" s="146">
        <v>0</v>
      </c>
      <c r="I78" s="146">
        <v>0</v>
      </c>
      <c r="J78" s="146">
        <v>0</v>
      </c>
      <c r="K78" s="146">
        <v>0</v>
      </c>
      <c r="L78" s="146">
        <v>0</v>
      </c>
      <c r="M78" s="146">
        <v>0</v>
      </c>
      <c r="N78" s="146">
        <v>0</v>
      </c>
      <c r="O78" s="146">
        <v>0</v>
      </c>
      <c r="P78" s="146">
        <f t="shared" si="10"/>
        <v>0</v>
      </c>
      <c r="Q78" s="4"/>
      <c r="R78" s="4"/>
    </row>
    <row r="79" spans="1:18" x14ac:dyDescent="0.25">
      <c r="A79" s="36" t="s">
        <v>401</v>
      </c>
      <c r="B79" s="32" t="s">
        <v>402</v>
      </c>
      <c r="C79" s="146">
        <v>618</v>
      </c>
      <c r="D79" s="146">
        <v>0</v>
      </c>
      <c r="E79" s="146">
        <v>0</v>
      </c>
      <c r="F79" s="146">
        <v>500</v>
      </c>
      <c r="G79" s="146">
        <v>118</v>
      </c>
      <c r="H79" s="146">
        <v>0</v>
      </c>
      <c r="I79" s="146">
        <v>0</v>
      </c>
      <c r="J79" s="146">
        <v>0</v>
      </c>
      <c r="K79" s="146">
        <v>0</v>
      </c>
      <c r="L79" s="146">
        <v>0</v>
      </c>
      <c r="M79" s="146">
        <v>0</v>
      </c>
      <c r="N79" s="146">
        <v>0</v>
      </c>
      <c r="O79" s="146">
        <v>0</v>
      </c>
      <c r="P79" s="146">
        <f t="shared" si="10"/>
        <v>618</v>
      </c>
      <c r="Q79" s="4"/>
      <c r="R79" s="4"/>
    </row>
    <row r="80" spans="1:18" x14ac:dyDescent="0.25">
      <c r="A80" s="6" t="s">
        <v>403</v>
      </c>
      <c r="B80" s="32" t="s">
        <v>404</v>
      </c>
      <c r="C80" s="146">
        <v>0</v>
      </c>
      <c r="D80" s="146">
        <v>0</v>
      </c>
      <c r="E80" s="146">
        <v>0</v>
      </c>
      <c r="F80" s="146">
        <v>0</v>
      </c>
      <c r="G80" s="146">
        <v>0</v>
      </c>
      <c r="H80" s="146">
        <v>0</v>
      </c>
      <c r="I80" s="146">
        <v>0</v>
      </c>
      <c r="J80" s="146">
        <v>0</v>
      </c>
      <c r="K80" s="146">
        <v>0</v>
      </c>
      <c r="L80" s="146">
        <v>0</v>
      </c>
      <c r="M80" s="146">
        <v>0</v>
      </c>
      <c r="N80" s="146">
        <v>0</v>
      </c>
      <c r="O80" s="146">
        <v>0</v>
      </c>
      <c r="P80" s="146">
        <f t="shared" si="10"/>
        <v>0</v>
      </c>
      <c r="Q80" s="4"/>
      <c r="R80" s="4"/>
    </row>
    <row r="81" spans="1:18" x14ac:dyDescent="0.25">
      <c r="A81" s="6" t="s">
        <v>405</v>
      </c>
      <c r="B81" s="32" t="s">
        <v>406</v>
      </c>
      <c r="C81" s="146">
        <v>0</v>
      </c>
      <c r="D81" s="146">
        <v>0</v>
      </c>
      <c r="E81" s="146">
        <v>0</v>
      </c>
      <c r="F81" s="146">
        <v>0</v>
      </c>
      <c r="G81" s="146">
        <v>0</v>
      </c>
      <c r="H81" s="146">
        <v>0</v>
      </c>
      <c r="I81" s="146">
        <v>0</v>
      </c>
      <c r="J81" s="146">
        <v>0</v>
      </c>
      <c r="K81" s="146">
        <v>0</v>
      </c>
      <c r="L81" s="146">
        <v>0</v>
      </c>
      <c r="M81" s="146">
        <v>0</v>
      </c>
      <c r="N81" s="146">
        <v>0</v>
      </c>
      <c r="O81" s="146">
        <v>0</v>
      </c>
      <c r="P81" s="146">
        <f t="shared" si="10"/>
        <v>0</v>
      </c>
      <c r="Q81" s="4"/>
      <c r="R81" s="4"/>
    </row>
    <row r="82" spans="1:18" x14ac:dyDescent="0.25">
      <c r="A82" s="6" t="s">
        <v>407</v>
      </c>
      <c r="B82" s="32" t="s">
        <v>408</v>
      </c>
      <c r="C82" s="146">
        <v>167</v>
      </c>
      <c r="D82" s="146"/>
      <c r="E82" s="146">
        <v>0</v>
      </c>
      <c r="F82" s="146">
        <v>135</v>
      </c>
      <c r="G82" s="146">
        <v>32</v>
      </c>
      <c r="H82" s="146">
        <v>0</v>
      </c>
      <c r="I82" s="146">
        <v>0</v>
      </c>
      <c r="J82" s="146">
        <v>0</v>
      </c>
      <c r="K82" s="146">
        <v>0</v>
      </c>
      <c r="L82" s="146">
        <v>0</v>
      </c>
      <c r="M82" s="146">
        <v>0</v>
      </c>
      <c r="N82" s="146">
        <v>0</v>
      </c>
      <c r="O82" s="146">
        <v>0</v>
      </c>
      <c r="P82" s="146">
        <f t="shared" si="10"/>
        <v>167</v>
      </c>
      <c r="Q82" s="4"/>
      <c r="R82" s="4"/>
    </row>
    <row r="83" spans="1:18" s="136" customFormat="1" x14ac:dyDescent="0.25">
      <c r="A83" s="54" t="s">
        <v>640</v>
      </c>
      <c r="B83" s="56" t="s">
        <v>409</v>
      </c>
      <c r="C83" s="144">
        <f>SUM(C76:C82)</f>
        <v>785</v>
      </c>
      <c r="D83" s="144">
        <f t="shared" ref="D83:P83" si="13">SUM(D76:D82)</f>
        <v>0</v>
      </c>
      <c r="E83" s="144">
        <f t="shared" si="13"/>
        <v>0</v>
      </c>
      <c r="F83" s="144">
        <f t="shared" si="13"/>
        <v>635</v>
      </c>
      <c r="G83" s="144">
        <f t="shared" si="13"/>
        <v>150</v>
      </c>
      <c r="H83" s="144">
        <f t="shared" si="13"/>
        <v>0</v>
      </c>
      <c r="I83" s="144">
        <f t="shared" si="13"/>
        <v>0</v>
      </c>
      <c r="J83" s="144">
        <f t="shared" si="13"/>
        <v>0</v>
      </c>
      <c r="K83" s="144">
        <f t="shared" si="13"/>
        <v>0</v>
      </c>
      <c r="L83" s="144">
        <f t="shared" si="13"/>
        <v>0</v>
      </c>
      <c r="M83" s="144">
        <f t="shared" si="13"/>
        <v>0</v>
      </c>
      <c r="N83" s="144">
        <f t="shared" si="13"/>
        <v>0</v>
      </c>
      <c r="O83" s="144">
        <f t="shared" si="13"/>
        <v>0</v>
      </c>
      <c r="P83" s="144">
        <f t="shared" si="13"/>
        <v>785</v>
      </c>
      <c r="Q83" s="135"/>
      <c r="R83" s="135"/>
    </row>
    <row r="84" spans="1:18" x14ac:dyDescent="0.25">
      <c r="A84" s="13" t="s">
        <v>410</v>
      </c>
      <c r="B84" s="32" t="s">
        <v>411</v>
      </c>
      <c r="C84" s="146">
        <v>6334</v>
      </c>
      <c r="D84" s="146">
        <v>0</v>
      </c>
      <c r="E84" s="146">
        <v>0</v>
      </c>
      <c r="F84" s="146">
        <v>1000</v>
      </c>
      <c r="G84" s="146">
        <v>394</v>
      </c>
      <c r="H84" s="146">
        <v>0</v>
      </c>
      <c r="I84" s="146">
        <v>1000</v>
      </c>
      <c r="J84" s="146">
        <v>3940</v>
      </c>
      <c r="K84" s="146">
        <v>0</v>
      </c>
      <c r="L84" s="146">
        <v>0</v>
      </c>
      <c r="M84" s="146">
        <v>0</v>
      </c>
      <c r="N84" s="146">
        <v>0</v>
      </c>
      <c r="O84" s="146">
        <v>0</v>
      </c>
      <c r="P84" s="146">
        <f t="shared" si="10"/>
        <v>6334</v>
      </c>
      <c r="Q84" s="4"/>
      <c r="R84" s="4"/>
    </row>
    <row r="85" spans="1:18" x14ac:dyDescent="0.25">
      <c r="A85" s="13" t="s">
        <v>412</v>
      </c>
      <c r="B85" s="32" t="s">
        <v>413</v>
      </c>
      <c r="C85" s="146">
        <v>0</v>
      </c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>
        <f t="shared" si="10"/>
        <v>0</v>
      </c>
      <c r="Q85" s="4"/>
      <c r="R85" s="4"/>
    </row>
    <row r="86" spans="1:18" x14ac:dyDescent="0.25">
      <c r="A86" s="13" t="s">
        <v>414</v>
      </c>
      <c r="B86" s="32" t="s">
        <v>415</v>
      </c>
      <c r="C86" s="146">
        <v>0</v>
      </c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>
        <f t="shared" si="10"/>
        <v>0</v>
      </c>
      <c r="Q86" s="4"/>
      <c r="R86" s="4"/>
    </row>
    <row r="87" spans="1:18" x14ac:dyDescent="0.25">
      <c r="A87" s="13" t="s">
        <v>416</v>
      </c>
      <c r="B87" s="32" t="s">
        <v>417</v>
      </c>
      <c r="C87" s="146">
        <v>1706</v>
      </c>
      <c r="D87" s="146">
        <v>0</v>
      </c>
      <c r="E87" s="146">
        <v>0</v>
      </c>
      <c r="F87" s="146">
        <v>270</v>
      </c>
      <c r="G87" s="146">
        <v>106</v>
      </c>
      <c r="H87" s="146">
        <v>0</v>
      </c>
      <c r="I87" s="146">
        <v>270</v>
      </c>
      <c r="J87" s="146">
        <v>1060</v>
      </c>
      <c r="K87" s="146">
        <v>0</v>
      </c>
      <c r="L87" s="146">
        <v>0</v>
      </c>
      <c r="M87" s="146">
        <v>0</v>
      </c>
      <c r="N87" s="146">
        <v>0</v>
      </c>
      <c r="O87" s="146">
        <v>0</v>
      </c>
      <c r="P87" s="146">
        <f t="shared" si="10"/>
        <v>1706</v>
      </c>
      <c r="Q87" s="4"/>
      <c r="R87" s="4"/>
    </row>
    <row r="88" spans="1:18" s="136" customFormat="1" x14ac:dyDescent="0.25">
      <c r="A88" s="53" t="s">
        <v>641</v>
      </c>
      <c r="B88" s="56" t="s">
        <v>418</v>
      </c>
      <c r="C88" s="144">
        <f>SUM(C84:C87)</f>
        <v>8040</v>
      </c>
      <c r="D88" s="144">
        <v>0</v>
      </c>
      <c r="E88" s="144">
        <v>0</v>
      </c>
      <c r="F88" s="144">
        <v>1270</v>
      </c>
      <c r="G88" s="144">
        <v>500</v>
      </c>
      <c r="H88" s="144">
        <v>0</v>
      </c>
      <c r="I88" s="144">
        <v>1270</v>
      </c>
      <c r="J88" s="144">
        <v>5000</v>
      </c>
      <c r="K88" s="144">
        <v>0</v>
      </c>
      <c r="L88" s="144">
        <v>0</v>
      </c>
      <c r="M88" s="144">
        <v>0</v>
      </c>
      <c r="N88" s="144">
        <v>0</v>
      </c>
      <c r="O88" s="144">
        <v>0</v>
      </c>
      <c r="P88" s="144">
        <f t="shared" si="10"/>
        <v>8040</v>
      </c>
      <c r="Q88" s="135"/>
      <c r="R88" s="135"/>
    </row>
    <row r="89" spans="1:18" ht="30" x14ac:dyDescent="0.25">
      <c r="A89" s="13" t="s">
        <v>419</v>
      </c>
      <c r="B89" s="32" t="s">
        <v>420</v>
      </c>
      <c r="C89" s="146">
        <v>0</v>
      </c>
      <c r="D89" s="146">
        <v>0</v>
      </c>
      <c r="E89" s="146">
        <v>0</v>
      </c>
      <c r="F89" s="146">
        <v>0</v>
      </c>
      <c r="G89" s="146">
        <v>0</v>
      </c>
      <c r="H89" s="146">
        <v>0</v>
      </c>
      <c r="I89" s="146">
        <v>0</v>
      </c>
      <c r="J89" s="146">
        <v>0</v>
      </c>
      <c r="K89" s="146">
        <v>0</v>
      </c>
      <c r="L89" s="146">
        <v>0</v>
      </c>
      <c r="M89" s="146">
        <v>0</v>
      </c>
      <c r="N89" s="146">
        <v>0</v>
      </c>
      <c r="O89" s="146">
        <v>0</v>
      </c>
      <c r="P89" s="146">
        <f t="shared" si="10"/>
        <v>0</v>
      </c>
      <c r="Q89" s="4"/>
      <c r="R89" s="4"/>
    </row>
    <row r="90" spans="1:18" ht="30" x14ac:dyDescent="0.25">
      <c r="A90" s="13" t="s">
        <v>677</v>
      </c>
      <c r="B90" s="32" t="s">
        <v>421</v>
      </c>
      <c r="C90" s="146">
        <v>0</v>
      </c>
      <c r="D90" s="146">
        <v>0</v>
      </c>
      <c r="E90" s="146">
        <v>0</v>
      </c>
      <c r="F90" s="146">
        <v>0</v>
      </c>
      <c r="G90" s="146">
        <v>0</v>
      </c>
      <c r="H90" s="146">
        <v>0</v>
      </c>
      <c r="I90" s="146">
        <v>0</v>
      </c>
      <c r="J90" s="146">
        <v>0</v>
      </c>
      <c r="K90" s="146">
        <v>0</v>
      </c>
      <c r="L90" s="146">
        <v>0</v>
      </c>
      <c r="M90" s="146">
        <v>0</v>
      </c>
      <c r="N90" s="146">
        <v>0</v>
      </c>
      <c r="O90" s="146">
        <v>0</v>
      </c>
      <c r="P90" s="146">
        <f t="shared" si="10"/>
        <v>0</v>
      </c>
      <c r="Q90" s="4"/>
      <c r="R90" s="4"/>
    </row>
    <row r="91" spans="1:18" ht="30" x14ac:dyDescent="0.25">
      <c r="A91" s="13" t="s">
        <v>678</v>
      </c>
      <c r="B91" s="32" t="s">
        <v>422</v>
      </c>
      <c r="C91" s="146">
        <v>0</v>
      </c>
      <c r="D91" s="146">
        <v>0</v>
      </c>
      <c r="E91" s="146">
        <v>0</v>
      </c>
      <c r="F91" s="146">
        <v>0</v>
      </c>
      <c r="G91" s="146">
        <v>0</v>
      </c>
      <c r="H91" s="146">
        <v>0</v>
      </c>
      <c r="I91" s="146">
        <v>0</v>
      </c>
      <c r="J91" s="146">
        <v>0</v>
      </c>
      <c r="K91" s="146">
        <v>0</v>
      </c>
      <c r="L91" s="146">
        <v>0</v>
      </c>
      <c r="M91" s="146">
        <v>0</v>
      </c>
      <c r="N91" s="146">
        <v>0</v>
      </c>
      <c r="O91" s="146">
        <v>0</v>
      </c>
      <c r="P91" s="146">
        <f t="shared" si="10"/>
        <v>0</v>
      </c>
      <c r="Q91" s="4"/>
      <c r="R91" s="4"/>
    </row>
    <row r="92" spans="1:18" x14ac:dyDescent="0.25">
      <c r="A92" s="13" t="s">
        <v>679</v>
      </c>
      <c r="B92" s="32" t="s">
        <v>423</v>
      </c>
      <c r="C92" s="146">
        <v>0</v>
      </c>
      <c r="D92" s="146">
        <v>0</v>
      </c>
      <c r="E92" s="146">
        <v>0</v>
      </c>
      <c r="F92" s="146">
        <v>0</v>
      </c>
      <c r="G92" s="146">
        <v>0</v>
      </c>
      <c r="H92" s="146">
        <v>0</v>
      </c>
      <c r="I92" s="146">
        <v>0</v>
      </c>
      <c r="J92" s="146">
        <v>0</v>
      </c>
      <c r="K92" s="146">
        <v>0</v>
      </c>
      <c r="L92" s="146">
        <v>0</v>
      </c>
      <c r="M92" s="146">
        <v>0</v>
      </c>
      <c r="N92" s="146">
        <v>0</v>
      </c>
      <c r="O92" s="146">
        <v>0</v>
      </c>
      <c r="P92" s="146">
        <f t="shared" si="10"/>
        <v>0</v>
      </c>
      <c r="Q92" s="4"/>
      <c r="R92" s="4"/>
    </row>
    <row r="93" spans="1:18" ht="30" x14ac:dyDescent="0.25">
      <c r="A93" s="13" t="s">
        <v>680</v>
      </c>
      <c r="B93" s="32" t="s">
        <v>424</v>
      </c>
      <c r="C93" s="146">
        <v>0</v>
      </c>
      <c r="D93" s="146">
        <v>0</v>
      </c>
      <c r="E93" s="146">
        <v>0</v>
      </c>
      <c r="F93" s="146">
        <v>0</v>
      </c>
      <c r="G93" s="146">
        <v>0</v>
      </c>
      <c r="H93" s="146">
        <v>0</v>
      </c>
      <c r="I93" s="146">
        <v>0</v>
      </c>
      <c r="J93" s="146">
        <v>0</v>
      </c>
      <c r="K93" s="146">
        <v>0</v>
      </c>
      <c r="L93" s="146">
        <v>0</v>
      </c>
      <c r="M93" s="146">
        <v>0</v>
      </c>
      <c r="N93" s="146">
        <v>0</v>
      </c>
      <c r="O93" s="146">
        <v>0</v>
      </c>
      <c r="P93" s="146">
        <f t="shared" si="10"/>
        <v>0</v>
      </c>
      <c r="Q93" s="4"/>
      <c r="R93" s="4"/>
    </row>
    <row r="94" spans="1:18" ht="30" x14ac:dyDescent="0.25">
      <c r="A94" s="13" t="s">
        <v>681</v>
      </c>
      <c r="B94" s="32" t="s">
        <v>425</v>
      </c>
      <c r="C94" s="146">
        <v>0</v>
      </c>
      <c r="D94" s="146">
        <v>0</v>
      </c>
      <c r="E94" s="146">
        <v>0</v>
      </c>
      <c r="F94" s="146">
        <v>0</v>
      </c>
      <c r="G94" s="146">
        <v>0</v>
      </c>
      <c r="H94" s="146">
        <v>0</v>
      </c>
      <c r="I94" s="146">
        <v>0</v>
      </c>
      <c r="J94" s="146">
        <v>0</v>
      </c>
      <c r="K94" s="146">
        <v>0</v>
      </c>
      <c r="L94" s="146">
        <v>0</v>
      </c>
      <c r="M94" s="146">
        <v>0</v>
      </c>
      <c r="N94" s="146">
        <v>0</v>
      </c>
      <c r="O94" s="146">
        <v>0</v>
      </c>
      <c r="P94" s="146">
        <f t="shared" si="10"/>
        <v>0</v>
      </c>
      <c r="Q94" s="4"/>
      <c r="R94" s="4"/>
    </row>
    <row r="95" spans="1:18" x14ac:dyDescent="0.25">
      <c r="A95" s="13" t="s">
        <v>426</v>
      </c>
      <c r="B95" s="32" t="s">
        <v>427</v>
      </c>
      <c r="C95" s="146">
        <v>0</v>
      </c>
      <c r="D95" s="146">
        <v>0</v>
      </c>
      <c r="E95" s="146">
        <v>0</v>
      </c>
      <c r="F95" s="146">
        <v>0</v>
      </c>
      <c r="G95" s="146">
        <v>0</v>
      </c>
      <c r="H95" s="146">
        <v>0</v>
      </c>
      <c r="I95" s="146">
        <v>0</v>
      </c>
      <c r="J95" s="146">
        <v>0</v>
      </c>
      <c r="K95" s="146">
        <v>0</v>
      </c>
      <c r="L95" s="146">
        <v>0</v>
      </c>
      <c r="M95" s="146">
        <v>0</v>
      </c>
      <c r="N95" s="146">
        <v>0</v>
      </c>
      <c r="O95" s="146">
        <v>0</v>
      </c>
      <c r="P95" s="146">
        <f t="shared" si="10"/>
        <v>0</v>
      </c>
      <c r="Q95" s="4"/>
      <c r="R95" s="4"/>
    </row>
    <row r="96" spans="1:18" x14ac:dyDescent="0.25">
      <c r="A96" s="13" t="s">
        <v>682</v>
      </c>
      <c r="B96" s="32" t="s">
        <v>428</v>
      </c>
      <c r="C96" s="146">
        <v>0</v>
      </c>
      <c r="D96" s="146">
        <v>0</v>
      </c>
      <c r="E96" s="146">
        <v>0</v>
      </c>
      <c r="F96" s="146">
        <v>0</v>
      </c>
      <c r="G96" s="146">
        <v>0</v>
      </c>
      <c r="H96" s="146">
        <v>0</v>
      </c>
      <c r="I96" s="146">
        <v>0</v>
      </c>
      <c r="J96" s="146">
        <v>0</v>
      </c>
      <c r="K96" s="146">
        <v>0</v>
      </c>
      <c r="L96" s="146">
        <v>0</v>
      </c>
      <c r="M96" s="146">
        <v>0</v>
      </c>
      <c r="N96" s="146">
        <v>0</v>
      </c>
      <c r="O96" s="146">
        <v>0</v>
      </c>
      <c r="P96" s="146">
        <f t="shared" si="10"/>
        <v>0</v>
      </c>
      <c r="Q96" s="4"/>
      <c r="R96" s="4"/>
    </row>
    <row r="97" spans="1:18" s="136" customFormat="1" x14ac:dyDescent="0.25">
      <c r="A97" s="53" t="s">
        <v>642</v>
      </c>
      <c r="B97" s="56" t="s">
        <v>429</v>
      </c>
      <c r="C97" s="144">
        <f>SUM(C89:C96)</f>
        <v>0</v>
      </c>
      <c r="D97" s="144">
        <v>0</v>
      </c>
      <c r="E97" s="144">
        <v>0</v>
      </c>
      <c r="F97" s="144">
        <v>0</v>
      </c>
      <c r="G97" s="144">
        <v>0</v>
      </c>
      <c r="H97" s="144">
        <f>SUM(H92:H96)</f>
        <v>0</v>
      </c>
      <c r="I97" s="144">
        <v>0</v>
      </c>
      <c r="J97" s="144">
        <v>0</v>
      </c>
      <c r="K97" s="144">
        <v>0</v>
      </c>
      <c r="L97" s="144">
        <v>0</v>
      </c>
      <c r="M97" s="144">
        <v>0</v>
      </c>
      <c r="N97" s="144">
        <v>0</v>
      </c>
      <c r="O97" s="144">
        <v>0</v>
      </c>
      <c r="P97" s="144">
        <f t="shared" si="10"/>
        <v>0</v>
      </c>
      <c r="Q97" s="135"/>
      <c r="R97" s="135"/>
    </row>
    <row r="98" spans="1:18" s="136" customFormat="1" ht="15.75" x14ac:dyDescent="0.25">
      <c r="A98" s="63" t="s">
        <v>111</v>
      </c>
      <c r="B98" s="56"/>
      <c r="C98" s="144">
        <f>C83+C88+C97</f>
        <v>8825</v>
      </c>
      <c r="D98" s="144">
        <f>D83+D88+D97</f>
        <v>0</v>
      </c>
      <c r="E98" s="144">
        <f>E83+E88+E97</f>
        <v>0</v>
      </c>
      <c r="F98" s="144">
        <f t="shared" ref="F98:O98" si="14">F83+F88+F97</f>
        <v>1905</v>
      </c>
      <c r="G98" s="144">
        <f t="shared" si="14"/>
        <v>650</v>
      </c>
      <c r="H98" s="144">
        <f t="shared" si="14"/>
        <v>0</v>
      </c>
      <c r="I98" s="144">
        <f t="shared" si="14"/>
        <v>1270</v>
      </c>
      <c r="J98" s="144">
        <f t="shared" si="14"/>
        <v>5000</v>
      </c>
      <c r="K98" s="144">
        <f t="shared" si="14"/>
        <v>0</v>
      </c>
      <c r="L98" s="144">
        <f t="shared" si="14"/>
        <v>0</v>
      </c>
      <c r="M98" s="144">
        <f t="shared" si="14"/>
        <v>0</v>
      </c>
      <c r="N98" s="144">
        <f t="shared" si="14"/>
        <v>0</v>
      </c>
      <c r="O98" s="144">
        <f t="shared" si="14"/>
        <v>0</v>
      </c>
      <c r="P98" s="144">
        <f t="shared" si="10"/>
        <v>8825</v>
      </c>
      <c r="Q98" s="135"/>
      <c r="R98" s="135"/>
    </row>
    <row r="99" spans="1:18" s="136" customFormat="1" ht="15.75" x14ac:dyDescent="0.25">
      <c r="A99" s="137" t="s">
        <v>690</v>
      </c>
      <c r="B99" s="138" t="s">
        <v>430</v>
      </c>
      <c r="C99" s="144">
        <f>C75+C98</f>
        <v>26690</v>
      </c>
      <c r="D99" s="144">
        <f t="shared" ref="D99:P99" si="15">D75+D98</f>
        <v>1408.8333333333335</v>
      </c>
      <c r="E99" s="144">
        <f t="shared" si="15"/>
        <v>1388</v>
      </c>
      <c r="F99" s="144">
        <f t="shared" si="15"/>
        <v>3489</v>
      </c>
      <c r="G99" s="144">
        <f t="shared" si="15"/>
        <v>2109</v>
      </c>
      <c r="H99" s="144">
        <f t="shared" si="15"/>
        <v>1434</v>
      </c>
      <c r="I99" s="144">
        <f t="shared" si="15"/>
        <v>2703</v>
      </c>
      <c r="J99" s="144">
        <f t="shared" si="15"/>
        <v>6458</v>
      </c>
      <c r="K99" s="144">
        <f t="shared" si="15"/>
        <v>1533</v>
      </c>
      <c r="L99" s="144">
        <f t="shared" si="15"/>
        <v>1433</v>
      </c>
      <c r="M99" s="144">
        <f t="shared" si="15"/>
        <v>1547</v>
      </c>
      <c r="N99" s="144">
        <f t="shared" si="15"/>
        <v>1531</v>
      </c>
      <c r="O99" s="144">
        <f t="shared" si="15"/>
        <v>1636</v>
      </c>
      <c r="P99" s="144">
        <f t="shared" si="15"/>
        <v>26689.833333333336</v>
      </c>
      <c r="Q99" s="135"/>
      <c r="R99" s="135"/>
    </row>
    <row r="100" spans="1:18" x14ac:dyDescent="0.25">
      <c r="A100" s="13" t="s">
        <v>683</v>
      </c>
      <c r="B100" s="5" t="s">
        <v>431</v>
      </c>
      <c r="C100" s="146">
        <v>0</v>
      </c>
      <c r="D100" s="146">
        <v>0</v>
      </c>
      <c r="E100" s="146">
        <v>0</v>
      </c>
      <c r="F100" s="146">
        <v>0</v>
      </c>
      <c r="G100" s="146">
        <v>0</v>
      </c>
      <c r="H100" s="146">
        <v>0</v>
      </c>
      <c r="I100" s="146">
        <v>0</v>
      </c>
      <c r="J100" s="146">
        <v>0</v>
      </c>
      <c r="K100" s="146">
        <v>0</v>
      </c>
      <c r="L100" s="146">
        <v>0</v>
      </c>
      <c r="M100" s="146">
        <v>0</v>
      </c>
      <c r="N100" s="146">
        <v>0</v>
      </c>
      <c r="O100" s="146">
        <v>0</v>
      </c>
      <c r="P100" s="146">
        <v>0</v>
      </c>
      <c r="Q100" s="4"/>
      <c r="R100" s="4"/>
    </row>
    <row r="101" spans="1:18" x14ac:dyDescent="0.25">
      <c r="A101" s="13" t="s">
        <v>434</v>
      </c>
      <c r="B101" s="5" t="s">
        <v>435</v>
      </c>
      <c r="C101" s="146">
        <v>0</v>
      </c>
      <c r="D101" s="146">
        <v>0</v>
      </c>
      <c r="E101" s="146">
        <v>0</v>
      </c>
      <c r="F101" s="146">
        <v>0</v>
      </c>
      <c r="G101" s="146">
        <v>0</v>
      </c>
      <c r="H101" s="146">
        <v>0</v>
      </c>
      <c r="I101" s="146">
        <v>0</v>
      </c>
      <c r="J101" s="146">
        <v>0</v>
      </c>
      <c r="K101" s="146">
        <v>0</v>
      </c>
      <c r="L101" s="146">
        <v>0</v>
      </c>
      <c r="M101" s="146">
        <v>0</v>
      </c>
      <c r="N101" s="146">
        <v>0</v>
      </c>
      <c r="O101" s="146">
        <v>0</v>
      </c>
      <c r="P101" s="146">
        <v>0</v>
      </c>
      <c r="Q101" s="4"/>
      <c r="R101" s="4"/>
    </row>
    <row r="102" spans="1:18" x14ac:dyDescent="0.25">
      <c r="A102" s="13" t="s">
        <v>684</v>
      </c>
      <c r="B102" s="5" t="s">
        <v>436</v>
      </c>
      <c r="C102" s="146">
        <v>0</v>
      </c>
      <c r="D102" s="146">
        <v>0</v>
      </c>
      <c r="E102" s="146">
        <v>0</v>
      </c>
      <c r="F102" s="146">
        <v>0</v>
      </c>
      <c r="G102" s="146">
        <v>0</v>
      </c>
      <c r="H102" s="146">
        <v>0</v>
      </c>
      <c r="I102" s="146">
        <v>0</v>
      </c>
      <c r="J102" s="146">
        <v>0</v>
      </c>
      <c r="K102" s="146">
        <v>0</v>
      </c>
      <c r="L102" s="146">
        <v>0</v>
      </c>
      <c r="M102" s="146">
        <v>0</v>
      </c>
      <c r="N102" s="146">
        <v>0</v>
      </c>
      <c r="O102" s="146">
        <v>0</v>
      </c>
      <c r="P102" s="146">
        <v>0</v>
      </c>
      <c r="Q102" s="4"/>
      <c r="R102" s="4"/>
    </row>
    <row r="103" spans="1:18" s="136" customFormat="1" x14ac:dyDescent="0.25">
      <c r="A103" s="15" t="s">
        <v>647</v>
      </c>
      <c r="B103" s="139" t="s">
        <v>438</v>
      </c>
      <c r="C103" s="129">
        <f>SUM(C100:C102)</f>
        <v>0</v>
      </c>
      <c r="D103" s="129">
        <f t="shared" ref="D103:P103" si="16">SUM(D100:D102)</f>
        <v>0</v>
      </c>
      <c r="E103" s="129">
        <f t="shared" si="16"/>
        <v>0</v>
      </c>
      <c r="F103" s="129">
        <f t="shared" si="16"/>
        <v>0</v>
      </c>
      <c r="G103" s="129">
        <f t="shared" si="16"/>
        <v>0</v>
      </c>
      <c r="H103" s="129">
        <f t="shared" si="16"/>
        <v>0</v>
      </c>
      <c r="I103" s="129">
        <f t="shared" si="16"/>
        <v>0</v>
      </c>
      <c r="J103" s="129">
        <f t="shared" si="16"/>
        <v>0</v>
      </c>
      <c r="K103" s="129">
        <f t="shared" si="16"/>
        <v>0</v>
      </c>
      <c r="L103" s="129">
        <f t="shared" si="16"/>
        <v>0</v>
      </c>
      <c r="M103" s="129">
        <f t="shared" si="16"/>
        <v>0</v>
      </c>
      <c r="N103" s="129">
        <f t="shared" si="16"/>
        <v>0</v>
      </c>
      <c r="O103" s="129">
        <f t="shared" si="16"/>
        <v>0</v>
      </c>
      <c r="P103" s="129">
        <f t="shared" si="16"/>
        <v>0</v>
      </c>
      <c r="Q103" s="135"/>
      <c r="R103" s="135"/>
    </row>
    <row r="104" spans="1:18" x14ac:dyDescent="0.25">
      <c r="A104" s="39" t="s">
        <v>685</v>
      </c>
      <c r="B104" s="5" t="s">
        <v>439</v>
      </c>
      <c r="C104" s="146">
        <v>0</v>
      </c>
      <c r="D104" s="146">
        <v>0</v>
      </c>
      <c r="E104" s="146">
        <v>0</v>
      </c>
      <c r="F104" s="146">
        <v>0</v>
      </c>
      <c r="G104" s="146">
        <v>0</v>
      </c>
      <c r="H104" s="146">
        <v>0</v>
      </c>
      <c r="I104" s="146">
        <v>0</v>
      </c>
      <c r="J104" s="146">
        <v>0</v>
      </c>
      <c r="K104" s="146">
        <v>0</v>
      </c>
      <c r="L104" s="146">
        <v>0</v>
      </c>
      <c r="M104" s="146">
        <v>0</v>
      </c>
      <c r="N104" s="146">
        <v>0</v>
      </c>
      <c r="O104" s="146">
        <v>0</v>
      </c>
      <c r="P104" s="146">
        <v>0</v>
      </c>
      <c r="Q104" s="4"/>
      <c r="R104" s="4"/>
    </row>
    <row r="105" spans="1:18" x14ac:dyDescent="0.25">
      <c r="A105" s="39" t="s">
        <v>653</v>
      </c>
      <c r="B105" s="5" t="s">
        <v>442</v>
      </c>
      <c r="C105" s="146">
        <v>0</v>
      </c>
      <c r="D105" s="146">
        <v>0</v>
      </c>
      <c r="E105" s="146">
        <v>0</v>
      </c>
      <c r="F105" s="146">
        <v>0</v>
      </c>
      <c r="G105" s="146">
        <v>0</v>
      </c>
      <c r="H105" s="146">
        <v>0</v>
      </c>
      <c r="I105" s="146">
        <v>0</v>
      </c>
      <c r="J105" s="146">
        <v>0</v>
      </c>
      <c r="K105" s="146">
        <v>0</v>
      </c>
      <c r="L105" s="146">
        <v>0</v>
      </c>
      <c r="M105" s="146">
        <v>0</v>
      </c>
      <c r="N105" s="146">
        <v>0</v>
      </c>
      <c r="O105" s="146">
        <v>0</v>
      </c>
      <c r="P105" s="146">
        <v>0</v>
      </c>
      <c r="Q105" s="4"/>
      <c r="R105" s="4"/>
    </row>
    <row r="106" spans="1:18" x14ac:dyDescent="0.25">
      <c r="A106" s="13" t="s">
        <v>443</v>
      </c>
      <c r="B106" s="5" t="s">
        <v>444</v>
      </c>
      <c r="C106" s="146">
        <v>0</v>
      </c>
      <c r="D106" s="146">
        <v>0</v>
      </c>
      <c r="E106" s="146">
        <v>0</v>
      </c>
      <c r="F106" s="146">
        <v>0</v>
      </c>
      <c r="G106" s="146">
        <v>0</v>
      </c>
      <c r="H106" s="146">
        <v>0</v>
      </c>
      <c r="I106" s="146">
        <v>0</v>
      </c>
      <c r="J106" s="146">
        <v>0</v>
      </c>
      <c r="K106" s="146">
        <v>0</v>
      </c>
      <c r="L106" s="146">
        <v>0</v>
      </c>
      <c r="M106" s="146">
        <v>0</v>
      </c>
      <c r="N106" s="146">
        <v>0</v>
      </c>
      <c r="O106" s="146">
        <v>0</v>
      </c>
      <c r="P106" s="146">
        <v>0</v>
      </c>
      <c r="Q106" s="4"/>
      <c r="R106" s="4"/>
    </row>
    <row r="107" spans="1:18" x14ac:dyDescent="0.25">
      <c r="A107" s="13" t="s">
        <v>686</v>
      </c>
      <c r="B107" s="5" t="s">
        <v>445</v>
      </c>
      <c r="C107" s="146">
        <v>0</v>
      </c>
      <c r="D107" s="146">
        <v>0</v>
      </c>
      <c r="E107" s="146">
        <v>0</v>
      </c>
      <c r="F107" s="146">
        <v>0</v>
      </c>
      <c r="G107" s="146">
        <v>0</v>
      </c>
      <c r="H107" s="146">
        <v>0</v>
      </c>
      <c r="I107" s="146">
        <v>0</v>
      </c>
      <c r="J107" s="146">
        <v>0</v>
      </c>
      <c r="K107" s="146">
        <v>0</v>
      </c>
      <c r="L107" s="146">
        <v>0</v>
      </c>
      <c r="M107" s="146">
        <v>0</v>
      </c>
      <c r="N107" s="146">
        <v>0</v>
      </c>
      <c r="O107" s="146">
        <v>0</v>
      </c>
      <c r="P107" s="146">
        <v>0</v>
      </c>
      <c r="Q107" s="4"/>
      <c r="R107" s="4"/>
    </row>
    <row r="108" spans="1:18" s="136" customFormat="1" x14ac:dyDescent="0.25">
      <c r="A108" s="14" t="s">
        <v>650</v>
      </c>
      <c r="B108" s="139" t="s">
        <v>446</v>
      </c>
      <c r="C108" s="130">
        <f>SUM(C104:C107)</f>
        <v>0</v>
      </c>
      <c r="D108" s="142">
        <v>0</v>
      </c>
      <c r="E108" s="142">
        <v>0</v>
      </c>
      <c r="F108" s="142">
        <v>0</v>
      </c>
      <c r="G108" s="142">
        <v>0</v>
      </c>
      <c r="H108" s="142">
        <v>0</v>
      </c>
      <c r="I108" s="142">
        <v>0</v>
      </c>
      <c r="J108" s="142">
        <v>0</v>
      </c>
      <c r="K108" s="142">
        <v>0</v>
      </c>
      <c r="L108" s="142">
        <v>0</v>
      </c>
      <c r="M108" s="142">
        <v>0</v>
      </c>
      <c r="N108" s="142">
        <v>0</v>
      </c>
      <c r="O108" s="142">
        <v>0</v>
      </c>
      <c r="P108" s="142">
        <f t="shared" si="10"/>
        <v>0</v>
      </c>
      <c r="Q108" s="135"/>
      <c r="R108" s="135"/>
    </row>
    <row r="109" spans="1:18" x14ac:dyDescent="0.25">
      <c r="A109" s="39" t="s">
        <v>447</v>
      </c>
      <c r="B109" s="5" t="s">
        <v>448</v>
      </c>
      <c r="C109" s="146">
        <v>0</v>
      </c>
      <c r="D109" s="146">
        <v>0</v>
      </c>
      <c r="E109" s="146">
        <v>0</v>
      </c>
      <c r="F109" s="146">
        <v>0</v>
      </c>
      <c r="G109" s="146">
        <v>0</v>
      </c>
      <c r="H109" s="146">
        <v>0</v>
      </c>
      <c r="I109" s="146">
        <v>0</v>
      </c>
      <c r="J109" s="146">
        <v>0</v>
      </c>
      <c r="K109" s="146">
        <v>0</v>
      </c>
      <c r="L109" s="146">
        <v>0</v>
      </c>
      <c r="M109" s="146">
        <v>0</v>
      </c>
      <c r="N109" s="146">
        <v>0</v>
      </c>
      <c r="O109" s="146">
        <v>0</v>
      </c>
      <c r="P109" s="146">
        <v>0</v>
      </c>
      <c r="Q109" s="4"/>
      <c r="R109" s="4"/>
    </row>
    <row r="110" spans="1:18" x14ac:dyDescent="0.25">
      <c r="A110" s="39" t="s">
        <v>449</v>
      </c>
      <c r="B110" s="5" t="s">
        <v>450</v>
      </c>
      <c r="C110" s="146">
        <v>786</v>
      </c>
      <c r="D110" s="146">
        <v>786</v>
      </c>
      <c r="E110" s="146">
        <v>0</v>
      </c>
      <c r="F110" s="146">
        <v>0</v>
      </c>
      <c r="G110" s="146">
        <v>0</v>
      </c>
      <c r="H110" s="146">
        <v>0</v>
      </c>
      <c r="I110" s="146">
        <v>0</v>
      </c>
      <c r="J110" s="146">
        <v>0</v>
      </c>
      <c r="K110" s="146">
        <v>0</v>
      </c>
      <c r="L110" s="146">
        <v>0</v>
      </c>
      <c r="M110" s="146">
        <v>0</v>
      </c>
      <c r="N110" s="146">
        <v>0</v>
      </c>
      <c r="O110" s="146">
        <v>0</v>
      </c>
      <c r="P110" s="146">
        <f t="shared" si="10"/>
        <v>786</v>
      </c>
      <c r="Q110" s="4"/>
      <c r="R110" s="4"/>
    </row>
    <row r="111" spans="1:18" s="136" customFormat="1" x14ac:dyDescent="0.25">
      <c r="A111" s="14" t="s">
        <v>451</v>
      </c>
      <c r="B111" s="139" t="s">
        <v>452</v>
      </c>
      <c r="C111" s="130">
        <v>0</v>
      </c>
      <c r="D111" s="142">
        <v>0</v>
      </c>
      <c r="E111" s="142">
        <v>0</v>
      </c>
      <c r="F111" s="142">
        <v>0</v>
      </c>
      <c r="G111" s="142">
        <v>0</v>
      </c>
      <c r="H111" s="142">
        <v>0</v>
      </c>
      <c r="I111" s="142">
        <v>0</v>
      </c>
      <c r="J111" s="142">
        <v>0</v>
      </c>
      <c r="K111" s="142">
        <v>0</v>
      </c>
      <c r="L111" s="142">
        <v>0</v>
      </c>
      <c r="M111" s="142">
        <v>0</v>
      </c>
      <c r="N111" s="142">
        <v>0</v>
      </c>
      <c r="O111" s="142">
        <v>0</v>
      </c>
      <c r="P111" s="142">
        <f t="shared" si="10"/>
        <v>0</v>
      </c>
      <c r="Q111" s="135"/>
      <c r="R111" s="135"/>
    </row>
    <row r="112" spans="1:18" x14ac:dyDescent="0.25">
      <c r="A112" s="39" t="s">
        <v>453</v>
      </c>
      <c r="B112" s="5" t="s">
        <v>454</v>
      </c>
      <c r="C112" s="146">
        <v>0</v>
      </c>
      <c r="D112" s="146">
        <v>0</v>
      </c>
      <c r="E112" s="146">
        <v>0</v>
      </c>
      <c r="F112" s="146">
        <v>0</v>
      </c>
      <c r="G112" s="146">
        <v>0</v>
      </c>
      <c r="H112" s="146">
        <v>0</v>
      </c>
      <c r="I112" s="146">
        <v>0</v>
      </c>
      <c r="J112" s="146">
        <v>0</v>
      </c>
      <c r="K112" s="146">
        <v>0</v>
      </c>
      <c r="L112" s="146">
        <v>0</v>
      </c>
      <c r="M112" s="146">
        <v>0</v>
      </c>
      <c r="N112" s="146">
        <v>0</v>
      </c>
      <c r="O112" s="146">
        <v>0</v>
      </c>
      <c r="P112" s="146">
        <v>0</v>
      </c>
      <c r="Q112" s="4"/>
      <c r="R112" s="4"/>
    </row>
    <row r="113" spans="1:18" x14ac:dyDescent="0.25">
      <c r="A113" s="39" t="s">
        <v>455</v>
      </c>
      <c r="B113" s="5" t="s">
        <v>456</v>
      </c>
      <c r="C113" s="146">
        <v>0</v>
      </c>
      <c r="D113" s="146">
        <v>0</v>
      </c>
      <c r="E113" s="146">
        <v>0</v>
      </c>
      <c r="F113" s="146">
        <v>0</v>
      </c>
      <c r="G113" s="146">
        <v>0</v>
      </c>
      <c r="H113" s="146">
        <v>0</v>
      </c>
      <c r="I113" s="146">
        <v>0</v>
      </c>
      <c r="J113" s="146">
        <v>0</v>
      </c>
      <c r="K113" s="146">
        <v>0</v>
      </c>
      <c r="L113" s="146">
        <v>0</v>
      </c>
      <c r="M113" s="146">
        <v>0</v>
      </c>
      <c r="N113" s="146">
        <v>0</v>
      </c>
      <c r="O113" s="146">
        <v>0</v>
      </c>
      <c r="P113" s="146">
        <v>0</v>
      </c>
      <c r="Q113" s="4"/>
      <c r="R113" s="4"/>
    </row>
    <row r="114" spans="1:18" x14ac:dyDescent="0.25">
      <c r="A114" s="39" t="s">
        <v>457</v>
      </c>
      <c r="B114" s="5" t="s">
        <v>458</v>
      </c>
      <c r="C114" s="146">
        <v>0</v>
      </c>
      <c r="D114" s="146">
        <v>0</v>
      </c>
      <c r="E114" s="146">
        <v>0</v>
      </c>
      <c r="F114" s="146">
        <v>0</v>
      </c>
      <c r="G114" s="146">
        <v>0</v>
      </c>
      <c r="H114" s="146">
        <v>0</v>
      </c>
      <c r="I114" s="146">
        <v>0</v>
      </c>
      <c r="J114" s="146">
        <v>0</v>
      </c>
      <c r="K114" s="146">
        <v>0</v>
      </c>
      <c r="L114" s="146">
        <v>0</v>
      </c>
      <c r="M114" s="146">
        <v>0</v>
      </c>
      <c r="N114" s="146">
        <v>0</v>
      </c>
      <c r="O114" s="146">
        <v>0</v>
      </c>
      <c r="P114" s="146">
        <v>0</v>
      </c>
      <c r="Q114" s="4"/>
      <c r="R114" s="4"/>
    </row>
    <row r="115" spans="1:18" s="136" customFormat="1" x14ac:dyDescent="0.25">
      <c r="A115" s="40" t="s">
        <v>651</v>
      </c>
      <c r="B115" s="41" t="s">
        <v>459</v>
      </c>
      <c r="C115" s="130">
        <f>C103+C108+C109+C110+C111+C112+C113+C114</f>
        <v>786</v>
      </c>
      <c r="D115" s="142">
        <v>0</v>
      </c>
      <c r="E115" s="142">
        <v>0</v>
      </c>
      <c r="F115" s="142">
        <v>0</v>
      </c>
      <c r="G115" s="142">
        <v>0</v>
      </c>
      <c r="H115" s="142">
        <v>0</v>
      </c>
      <c r="I115" s="142">
        <v>0</v>
      </c>
      <c r="J115" s="142">
        <v>0</v>
      </c>
      <c r="K115" s="142">
        <v>0</v>
      </c>
      <c r="L115" s="142">
        <v>0</v>
      </c>
      <c r="M115" s="142">
        <v>0</v>
      </c>
      <c r="N115" s="142">
        <v>0</v>
      </c>
      <c r="O115" s="142">
        <v>0</v>
      </c>
      <c r="P115" s="142">
        <v>628</v>
      </c>
      <c r="Q115" s="135"/>
      <c r="R115" s="135"/>
    </row>
    <row r="116" spans="1:18" x14ac:dyDescent="0.25">
      <c r="A116" s="39" t="s">
        <v>460</v>
      </c>
      <c r="B116" s="5" t="s">
        <v>461</v>
      </c>
      <c r="C116" s="146">
        <v>0</v>
      </c>
      <c r="D116" s="146">
        <v>0</v>
      </c>
      <c r="E116" s="146">
        <v>0</v>
      </c>
      <c r="F116" s="146">
        <v>0</v>
      </c>
      <c r="G116" s="146">
        <v>0</v>
      </c>
      <c r="H116" s="146">
        <v>0</v>
      </c>
      <c r="I116" s="146">
        <v>0</v>
      </c>
      <c r="J116" s="146">
        <v>0</v>
      </c>
      <c r="K116" s="146">
        <v>0</v>
      </c>
      <c r="L116" s="146">
        <v>0</v>
      </c>
      <c r="M116" s="146">
        <v>0</v>
      </c>
      <c r="N116" s="146">
        <v>0</v>
      </c>
      <c r="O116" s="146">
        <v>0</v>
      </c>
      <c r="P116" s="146">
        <v>0</v>
      </c>
      <c r="Q116" s="4"/>
      <c r="R116" s="4"/>
    </row>
    <row r="117" spans="1:18" x14ac:dyDescent="0.25">
      <c r="A117" s="13" t="s">
        <v>462</v>
      </c>
      <c r="B117" s="5" t="s">
        <v>463</v>
      </c>
      <c r="C117" s="146">
        <v>0</v>
      </c>
      <c r="D117" s="146">
        <v>0</v>
      </c>
      <c r="E117" s="146">
        <v>0</v>
      </c>
      <c r="F117" s="146">
        <v>0</v>
      </c>
      <c r="G117" s="146">
        <v>0</v>
      </c>
      <c r="H117" s="146">
        <v>0</v>
      </c>
      <c r="I117" s="146">
        <v>0</v>
      </c>
      <c r="J117" s="146">
        <v>0</v>
      </c>
      <c r="K117" s="146">
        <v>0</v>
      </c>
      <c r="L117" s="146">
        <v>0</v>
      </c>
      <c r="M117" s="146">
        <v>0</v>
      </c>
      <c r="N117" s="146">
        <v>0</v>
      </c>
      <c r="O117" s="146">
        <v>0</v>
      </c>
      <c r="P117" s="146">
        <v>0</v>
      </c>
      <c r="Q117" s="4"/>
      <c r="R117" s="4"/>
    </row>
    <row r="118" spans="1:18" x14ac:dyDescent="0.25">
      <c r="A118" s="39" t="s">
        <v>687</v>
      </c>
      <c r="B118" s="5" t="s">
        <v>464</v>
      </c>
      <c r="C118" s="146">
        <v>0</v>
      </c>
      <c r="D118" s="146">
        <v>0</v>
      </c>
      <c r="E118" s="146">
        <v>0</v>
      </c>
      <c r="F118" s="146">
        <v>0</v>
      </c>
      <c r="G118" s="146">
        <v>0</v>
      </c>
      <c r="H118" s="146">
        <v>0</v>
      </c>
      <c r="I118" s="146">
        <v>0</v>
      </c>
      <c r="J118" s="146">
        <v>0</v>
      </c>
      <c r="K118" s="146">
        <v>0</v>
      </c>
      <c r="L118" s="146">
        <v>0</v>
      </c>
      <c r="M118" s="146">
        <v>0</v>
      </c>
      <c r="N118" s="146">
        <v>0</v>
      </c>
      <c r="O118" s="146">
        <v>0</v>
      </c>
      <c r="P118" s="146">
        <v>0</v>
      </c>
      <c r="Q118" s="4"/>
      <c r="R118" s="4"/>
    </row>
    <row r="119" spans="1:18" x14ac:dyDescent="0.25">
      <c r="A119" s="39" t="s">
        <v>656</v>
      </c>
      <c r="B119" s="5" t="s">
        <v>465</v>
      </c>
      <c r="C119" s="146">
        <v>0</v>
      </c>
      <c r="D119" s="146">
        <v>0</v>
      </c>
      <c r="E119" s="146">
        <v>0</v>
      </c>
      <c r="F119" s="146">
        <v>0</v>
      </c>
      <c r="G119" s="146">
        <v>0</v>
      </c>
      <c r="H119" s="146">
        <v>0</v>
      </c>
      <c r="I119" s="146">
        <v>0</v>
      </c>
      <c r="J119" s="146">
        <v>0</v>
      </c>
      <c r="K119" s="146">
        <v>0</v>
      </c>
      <c r="L119" s="146">
        <v>0</v>
      </c>
      <c r="M119" s="146">
        <v>0</v>
      </c>
      <c r="N119" s="146">
        <v>0</v>
      </c>
      <c r="O119" s="146">
        <v>0</v>
      </c>
      <c r="P119" s="146">
        <v>0</v>
      </c>
      <c r="Q119" s="4"/>
      <c r="R119" s="4"/>
    </row>
    <row r="120" spans="1:18" s="136" customFormat="1" x14ac:dyDescent="0.25">
      <c r="A120" s="40" t="s">
        <v>657</v>
      </c>
      <c r="B120" s="41" t="s">
        <v>469</v>
      </c>
      <c r="C120" s="130">
        <f>SUM(C116:C119)</f>
        <v>0</v>
      </c>
      <c r="D120" s="142">
        <v>0</v>
      </c>
      <c r="E120" s="142">
        <v>0</v>
      </c>
      <c r="F120" s="142">
        <v>0</v>
      </c>
      <c r="G120" s="142">
        <v>0</v>
      </c>
      <c r="H120" s="142">
        <v>0</v>
      </c>
      <c r="I120" s="142">
        <v>0</v>
      </c>
      <c r="J120" s="142">
        <v>0</v>
      </c>
      <c r="K120" s="142">
        <v>0</v>
      </c>
      <c r="L120" s="142">
        <v>0</v>
      </c>
      <c r="M120" s="142">
        <v>0</v>
      </c>
      <c r="N120" s="142">
        <v>0</v>
      </c>
      <c r="O120" s="142">
        <v>0</v>
      </c>
      <c r="P120" s="142">
        <f t="shared" si="10"/>
        <v>0</v>
      </c>
      <c r="Q120" s="135"/>
      <c r="R120" s="135"/>
    </row>
    <row r="121" spans="1:18" x14ac:dyDescent="0.25">
      <c r="A121" s="13" t="s">
        <v>470</v>
      </c>
      <c r="B121" s="5" t="s">
        <v>471</v>
      </c>
      <c r="C121" s="146">
        <v>0</v>
      </c>
      <c r="D121" s="146">
        <v>0</v>
      </c>
      <c r="E121" s="146">
        <v>0</v>
      </c>
      <c r="F121" s="146">
        <v>0</v>
      </c>
      <c r="G121" s="146">
        <v>0</v>
      </c>
      <c r="H121" s="146">
        <v>0</v>
      </c>
      <c r="I121" s="146">
        <v>0</v>
      </c>
      <c r="J121" s="146">
        <v>0</v>
      </c>
      <c r="K121" s="146">
        <v>0</v>
      </c>
      <c r="L121" s="146">
        <v>0</v>
      </c>
      <c r="M121" s="146">
        <v>0</v>
      </c>
      <c r="N121" s="146">
        <v>0</v>
      </c>
      <c r="O121" s="146">
        <v>0</v>
      </c>
      <c r="P121" s="146">
        <v>0</v>
      </c>
      <c r="Q121" s="4"/>
      <c r="R121" s="4"/>
    </row>
    <row r="122" spans="1:18" s="136" customFormat="1" ht="15.75" x14ac:dyDescent="0.25">
      <c r="A122" s="42" t="s">
        <v>691</v>
      </c>
      <c r="B122" s="140" t="s">
        <v>472</v>
      </c>
      <c r="C122" s="130">
        <v>786</v>
      </c>
      <c r="D122" s="142">
        <v>0</v>
      </c>
      <c r="E122" s="142">
        <v>0</v>
      </c>
      <c r="F122" s="142">
        <v>0</v>
      </c>
      <c r="G122" s="142">
        <v>0</v>
      </c>
      <c r="H122" s="142">
        <v>0</v>
      </c>
      <c r="I122" s="142">
        <v>0</v>
      </c>
      <c r="J122" s="142">
        <v>0</v>
      </c>
      <c r="K122" s="142">
        <v>0</v>
      </c>
      <c r="L122" s="142">
        <v>0</v>
      </c>
      <c r="M122" s="142">
        <v>0</v>
      </c>
      <c r="N122" s="142">
        <v>0</v>
      </c>
      <c r="O122" s="142">
        <v>0</v>
      </c>
      <c r="P122" s="142">
        <f>C122</f>
        <v>786</v>
      </c>
      <c r="Q122" s="135"/>
      <c r="R122" s="135"/>
    </row>
    <row r="123" spans="1:18" s="136" customFormat="1" ht="15.75" x14ac:dyDescent="0.25">
      <c r="A123" s="47" t="s">
        <v>38</v>
      </c>
      <c r="B123" s="47"/>
      <c r="C123" s="142">
        <f>C99+C122</f>
        <v>27476</v>
      </c>
      <c r="D123" s="142">
        <f t="shared" ref="D123:P123" si="17">D99+D122</f>
        <v>1408.8333333333335</v>
      </c>
      <c r="E123" s="142">
        <f t="shared" si="17"/>
        <v>1388</v>
      </c>
      <c r="F123" s="142">
        <f t="shared" si="17"/>
        <v>3489</v>
      </c>
      <c r="G123" s="142">
        <f t="shared" si="17"/>
        <v>2109</v>
      </c>
      <c r="H123" s="142">
        <f t="shared" si="17"/>
        <v>1434</v>
      </c>
      <c r="I123" s="142">
        <f t="shared" si="17"/>
        <v>2703</v>
      </c>
      <c r="J123" s="142">
        <f t="shared" si="17"/>
        <v>6458</v>
      </c>
      <c r="K123" s="142">
        <f t="shared" si="17"/>
        <v>1533</v>
      </c>
      <c r="L123" s="142">
        <f t="shared" si="17"/>
        <v>1433</v>
      </c>
      <c r="M123" s="142">
        <f t="shared" si="17"/>
        <v>1547</v>
      </c>
      <c r="N123" s="142">
        <f t="shared" si="17"/>
        <v>1531</v>
      </c>
      <c r="O123" s="142">
        <f t="shared" si="17"/>
        <v>1636</v>
      </c>
      <c r="P123" s="142">
        <f t="shared" si="17"/>
        <v>27475.833333333336</v>
      </c>
      <c r="Q123" s="135"/>
      <c r="R123" s="135"/>
    </row>
    <row r="124" spans="1:18" ht="25.5" x14ac:dyDescent="0.25">
      <c r="A124" s="2" t="s">
        <v>293</v>
      </c>
      <c r="B124" s="3" t="s">
        <v>31</v>
      </c>
      <c r="C124" s="150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4"/>
      <c r="R124" s="4"/>
    </row>
    <row r="125" spans="1:18" x14ac:dyDescent="0.25">
      <c r="A125" s="33" t="s">
        <v>473</v>
      </c>
      <c r="B125" s="6" t="s">
        <v>474</v>
      </c>
      <c r="C125" s="146">
        <v>14067</v>
      </c>
      <c r="D125" s="146">
        <f>C125/12</f>
        <v>1172.25</v>
      </c>
      <c r="E125" s="146">
        <v>1172</v>
      </c>
      <c r="F125" s="146">
        <v>1172</v>
      </c>
      <c r="G125" s="146">
        <v>1172</v>
      </c>
      <c r="H125" s="146">
        <v>1172</v>
      </c>
      <c r="I125" s="146">
        <v>1172</v>
      </c>
      <c r="J125" s="146">
        <v>1172</v>
      </c>
      <c r="K125" s="146">
        <v>1172</v>
      </c>
      <c r="L125" s="146">
        <v>1172</v>
      </c>
      <c r="M125" s="146">
        <v>1172</v>
      </c>
      <c r="N125" s="146">
        <v>1172</v>
      </c>
      <c r="O125" s="146">
        <v>1175</v>
      </c>
      <c r="P125" s="146">
        <f t="shared" si="10"/>
        <v>14067.25</v>
      </c>
      <c r="Q125" s="4"/>
      <c r="R125" s="4"/>
    </row>
    <row r="126" spans="1:18" x14ac:dyDescent="0.25">
      <c r="A126" s="5" t="s">
        <v>475</v>
      </c>
      <c r="B126" s="6" t="s">
        <v>476</v>
      </c>
      <c r="C126" s="146">
        <v>0</v>
      </c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4"/>
      <c r="R126" s="4"/>
    </row>
    <row r="127" spans="1:18" x14ac:dyDescent="0.25">
      <c r="A127" s="5" t="s">
        <v>477</v>
      </c>
      <c r="B127" s="6" t="s">
        <v>478</v>
      </c>
      <c r="C127" s="146">
        <v>3780</v>
      </c>
      <c r="D127" s="146">
        <f>C127/12</f>
        <v>315</v>
      </c>
      <c r="E127" s="146">
        <v>315</v>
      </c>
      <c r="F127" s="146">
        <v>315</v>
      </c>
      <c r="G127" s="146">
        <v>315</v>
      </c>
      <c r="H127" s="146">
        <v>315</v>
      </c>
      <c r="I127" s="146">
        <v>315</v>
      </c>
      <c r="J127" s="146">
        <v>315</v>
      </c>
      <c r="K127" s="146">
        <v>315</v>
      </c>
      <c r="L127" s="146">
        <v>315</v>
      </c>
      <c r="M127" s="146">
        <v>315</v>
      </c>
      <c r="N127" s="146">
        <v>315</v>
      </c>
      <c r="O127" s="146">
        <v>315</v>
      </c>
      <c r="P127" s="146">
        <f>SUM(D127:O127)</f>
        <v>3780</v>
      </c>
      <c r="Q127" s="4"/>
      <c r="R127" s="4"/>
    </row>
    <row r="128" spans="1:18" x14ac:dyDescent="0.25">
      <c r="A128" s="5" t="s">
        <v>479</v>
      </c>
      <c r="B128" s="6" t="s">
        <v>480</v>
      </c>
      <c r="C128" s="146">
        <v>1800</v>
      </c>
      <c r="D128" s="146">
        <v>150</v>
      </c>
      <c r="E128" s="146">
        <v>150</v>
      </c>
      <c r="F128" s="146">
        <v>150</v>
      </c>
      <c r="G128" s="146">
        <v>150</v>
      </c>
      <c r="H128" s="146">
        <v>150</v>
      </c>
      <c r="I128" s="146">
        <v>150</v>
      </c>
      <c r="J128" s="146">
        <v>150</v>
      </c>
      <c r="K128" s="146">
        <v>150</v>
      </c>
      <c r="L128" s="146">
        <v>150</v>
      </c>
      <c r="M128" s="146">
        <v>150</v>
      </c>
      <c r="N128" s="146">
        <v>150</v>
      </c>
      <c r="O128" s="146">
        <v>150</v>
      </c>
      <c r="P128" s="146">
        <f t="shared" si="10"/>
        <v>1800</v>
      </c>
      <c r="Q128" s="4"/>
      <c r="R128" s="4"/>
    </row>
    <row r="129" spans="1:18" x14ac:dyDescent="0.25">
      <c r="A129" s="5" t="s">
        <v>481</v>
      </c>
      <c r="B129" s="6" t="s">
        <v>482</v>
      </c>
      <c r="C129" s="146">
        <v>0</v>
      </c>
      <c r="D129" s="146">
        <v>0</v>
      </c>
      <c r="E129" s="146">
        <v>0</v>
      </c>
      <c r="F129" s="146">
        <v>0</v>
      </c>
      <c r="G129" s="146">
        <v>0</v>
      </c>
      <c r="H129" s="146">
        <v>0</v>
      </c>
      <c r="I129" s="146">
        <v>0</v>
      </c>
      <c r="J129" s="146">
        <v>0</v>
      </c>
      <c r="K129" s="146">
        <v>0</v>
      </c>
      <c r="L129" s="146">
        <v>0</v>
      </c>
      <c r="M129" s="146">
        <v>0</v>
      </c>
      <c r="N129" s="146">
        <v>0</v>
      </c>
      <c r="O129" s="146">
        <v>0</v>
      </c>
      <c r="P129" s="146">
        <v>0</v>
      </c>
      <c r="Q129" s="4"/>
      <c r="R129" s="4"/>
    </row>
    <row r="130" spans="1:18" x14ac:dyDescent="0.25">
      <c r="A130" s="5" t="s">
        <v>483</v>
      </c>
      <c r="B130" s="6" t="s">
        <v>484</v>
      </c>
      <c r="C130" s="146">
        <v>0</v>
      </c>
      <c r="D130" s="146">
        <v>0</v>
      </c>
      <c r="E130" s="146">
        <v>0</v>
      </c>
      <c r="F130" s="146">
        <v>0</v>
      </c>
      <c r="G130" s="146">
        <v>0</v>
      </c>
      <c r="H130" s="146">
        <v>0</v>
      </c>
      <c r="I130" s="146">
        <v>0</v>
      </c>
      <c r="J130" s="146">
        <v>0</v>
      </c>
      <c r="K130" s="146">
        <v>0</v>
      </c>
      <c r="L130" s="146">
        <v>0</v>
      </c>
      <c r="M130" s="146">
        <v>0</v>
      </c>
      <c r="N130" s="146">
        <v>0</v>
      </c>
      <c r="O130" s="146">
        <v>0</v>
      </c>
      <c r="P130" s="146">
        <v>0</v>
      </c>
      <c r="Q130" s="4"/>
      <c r="R130" s="4"/>
    </row>
    <row r="131" spans="1:18" x14ac:dyDescent="0.25">
      <c r="A131" s="7" t="s">
        <v>41</v>
      </c>
      <c r="B131" s="8" t="s">
        <v>485</v>
      </c>
      <c r="C131" s="144">
        <f>SUM(C125:C130)</f>
        <v>19647</v>
      </c>
      <c r="D131" s="144">
        <f>SUM(D125:D130)</f>
        <v>1637.25</v>
      </c>
      <c r="E131" s="144">
        <f t="shared" ref="E131:O131" si="18">SUM(E125:E130)</f>
        <v>1637</v>
      </c>
      <c r="F131" s="144">
        <f t="shared" si="18"/>
        <v>1637</v>
      </c>
      <c r="G131" s="144">
        <f t="shared" si="18"/>
        <v>1637</v>
      </c>
      <c r="H131" s="144">
        <f t="shared" si="18"/>
        <v>1637</v>
      </c>
      <c r="I131" s="144">
        <f t="shared" si="18"/>
        <v>1637</v>
      </c>
      <c r="J131" s="144">
        <f t="shared" si="18"/>
        <v>1637</v>
      </c>
      <c r="K131" s="144">
        <f t="shared" si="18"/>
        <v>1637</v>
      </c>
      <c r="L131" s="144">
        <f t="shared" si="18"/>
        <v>1637</v>
      </c>
      <c r="M131" s="144">
        <f t="shared" si="18"/>
        <v>1637</v>
      </c>
      <c r="N131" s="144">
        <f t="shared" si="18"/>
        <v>1637</v>
      </c>
      <c r="O131" s="144">
        <f t="shared" si="18"/>
        <v>1640</v>
      </c>
      <c r="P131" s="144">
        <f>P125+P127+P128</f>
        <v>19647.25</v>
      </c>
      <c r="Q131" s="4"/>
      <c r="R131" s="4"/>
    </row>
    <row r="132" spans="1:18" x14ac:dyDescent="0.25">
      <c r="A132" s="5" t="s">
        <v>486</v>
      </c>
      <c r="B132" s="6" t="s">
        <v>487</v>
      </c>
      <c r="C132" s="151">
        <v>0</v>
      </c>
      <c r="D132" s="151">
        <v>0</v>
      </c>
      <c r="E132" s="151">
        <v>0</v>
      </c>
      <c r="F132" s="151">
        <v>0</v>
      </c>
      <c r="G132" s="151">
        <v>0</v>
      </c>
      <c r="H132" s="151">
        <v>0</v>
      </c>
      <c r="I132" s="151">
        <v>0</v>
      </c>
      <c r="J132" s="151">
        <v>0</v>
      </c>
      <c r="K132" s="151">
        <v>0</v>
      </c>
      <c r="L132" s="151">
        <v>0</v>
      </c>
      <c r="M132" s="151">
        <v>0</v>
      </c>
      <c r="N132" s="151">
        <v>0</v>
      </c>
      <c r="O132" s="151">
        <v>0</v>
      </c>
      <c r="P132" s="151">
        <v>0</v>
      </c>
      <c r="Q132" s="4"/>
      <c r="R132" s="4"/>
    </row>
    <row r="133" spans="1:18" ht="30" x14ac:dyDescent="0.25">
      <c r="A133" s="5" t="s">
        <v>488</v>
      </c>
      <c r="B133" s="6" t="s">
        <v>489</v>
      </c>
      <c r="C133" s="151">
        <v>0</v>
      </c>
      <c r="D133" s="151">
        <v>0</v>
      </c>
      <c r="E133" s="151">
        <v>0</v>
      </c>
      <c r="F133" s="151">
        <v>0</v>
      </c>
      <c r="G133" s="151">
        <v>0</v>
      </c>
      <c r="H133" s="151">
        <v>0</v>
      </c>
      <c r="I133" s="151">
        <v>0</v>
      </c>
      <c r="J133" s="151">
        <v>0</v>
      </c>
      <c r="K133" s="151">
        <v>0</v>
      </c>
      <c r="L133" s="151">
        <v>0</v>
      </c>
      <c r="M133" s="151">
        <v>0</v>
      </c>
      <c r="N133" s="151">
        <v>0</v>
      </c>
      <c r="O133" s="151">
        <v>0</v>
      </c>
      <c r="P133" s="151">
        <v>0</v>
      </c>
      <c r="Q133" s="4"/>
      <c r="R133" s="4"/>
    </row>
    <row r="134" spans="1:18" ht="30" x14ac:dyDescent="0.25">
      <c r="A134" s="5" t="s">
        <v>692</v>
      </c>
      <c r="B134" s="6" t="s">
        <v>490</v>
      </c>
      <c r="C134" s="151">
        <v>0</v>
      </c>
      <c r="D134" s="151">
        <v>0</v>
      </c>
      <c r="E134" s="151">
        <v>0</v>
      </c>
      <c r="F134" s="151">
        <v>0</v>
      </c>
      <c r="G134" s="151">
        <v>0</v>
      </c>
      <c r="H134" s="151">
        <v>0</v>
      </c>
      <c r="I134" s="151">
        <v>0</v>
      </c>
      <c r="J134" s="151">
        <v>0</v>
      </c>
      <c r="K134" s="151">
        <v>0</v>
      </c>
      <c r="L134" s="151">
        <v>0</v>
      </c>
      <c r="M134" s="151">
        <v>0</v>
      </c>
      <c r="N134" s="151">
        <v>0</v>
      </c>
      <c r="O134" s="151">
        <v>0</v>
      </c>
      <c r="P134" s="151">
        <v>0</v>
      </c>
      <c r="Q134" s="4"/>
      <c r="R134" s="4"/>
    </row>
    <row r="135" spans="1:18" ht="30" x14ac:dyDescent="0.25">
      <c r="A135" s="5" t="s">
        <v>693</v>
      </c>
      <c r="B135" s="6" t="s">
        <v>491</v>
      </c>
      <c r="C135" s="151">
        <v>0</v>
      </c>
      <c r="D135" s="151">
        <v>0</v>
      </c>
      <c r="E135" s="151">
        <v>0</v>
      </c>
      <c r="F135" s="151">
        <v>0</v>
      </c>
      <c r="G135" s="151">
        <v>0</v>
      </c>
      <c r="H135" s="151">
        <v>0</v>
      </c>
      <c r="I135" s="151">
        <v>0</v>
      </c>
      <c r="J135" s="151">
        <v>0</v>
      </c>
      <c r="K135" s="151">
        <v>0</v>
      </c>
      <c r="L135" s="151">
        <v>0</v>
      </c>
      <c r="M135" s="151">
        <v>0</v>
      </c>
      <c r="N135" s="151">
        <v>0</v>
      </c>
      <c r="O135" s="151">
        <v>0</v>
      </c>
      <c r="P135" s="151">
        <v>0</v>
      </c>
      <c r="Q135" s="4"/>
      <c r="R135" s="4"/>
    </row>
    <row r="136" spans="1:18" x14ac:dyDescent="0.25">
      <c r="A136" s="5" t="s">
        <v>694</v>
      </c>
      <c r="B136" s="6" t="s">
        <v>492</v>
      </c>
      <c r="C136" s="146">
        <v>275</v>
      </c>
      <c r="D136" s="146">
        <v>92</v>
      </c>
      <c r="E136" s="146">
        <v>92</v>
      </c>
      <c r="F136" s="146">
        <v>91</v>
      </c>
      <c r="G136" s="146">
        <v>0</v>
      </c>
      <c r="H136" s="146">
        <v>0</v>
      </c>
      <c r="I136" s="146">
        <v>0</v>
      </c>
      <c r="J136" s="146">
        <v>0</v>
      </c>
      <c r="K136" s="146">
        <v>0</v>
      </c>
      <c r="L136" s="146">
        <v>0</v>
      </c>
      <c r="M136" s="146">
        <v>0</v>
      </c>
      <c r="N136" s="146">
        <v>0</v>
      </c>
      <c r="O136" s="146">
        <v>0</v>
      </c>
      <c r="P136" s="146">
        <v>275</v>
      </c>
      <c r="Q136" s="4"/>
      <c r="R136" s="4"/>
    </row>
    <row r="137" spans="1:18" s="136" customFormat="1" x14ac:dyDescent="0.25">
      <c r="A137" s="41" t="s">
        <v>42</v>
      </c>
      <c r="B137" s="54" t="s">
        <v>493</v>
      </c>
      <c r="C137" s="147">
        <f>SUM(C132:C136)</f>
        <v>275</v>
      </c>
      <c r="D137" s="147">
        <f t="shared" ref="D137:O137" si="19">SUM(D132:D136)</f>
        <v>92</v>
      </c>
      <c r="E137" s="147">
        <f t="shared" si="19"/>
        <v>92</v>
      </c>
      <c r="F137" s="147">
        <f t="shared" si="19"/>
        <v>91</v>
      </c>
      <c r="G137" s="147">
        <f t="shared" si="19"/>
        <v>0</v>
      </c>
      <c r="H137" s="147">
        <f t="shared" si="19"/>
        <v>0</v>
      </c>
      <c r="I137" s="147">
        <f t="shared" si="19"/>
        <v>0</v>
      </c>
      <c r="J137" s="147">
        <f t="shared" si="19"/>
        <v>0</v>
      </c>
      <c r="K137" s="147">
        <f t="shared" si="19"/>
        <v>0</v>
      </c>
      <c r="L137" s="147">
        <f t="shared" si="19"/>
        <v>0</v>
      </c>
      <c r="M137" s="147">
        <f t="shared" si="19"/>
        <v>0</v>
      </c>
      <c r="N137" s="147">
        <f t="shared" si="19"/>
        <v>0</v>
      </c>
      <c r="O137" s="147">
        <f t="shared" si="19"/>
        <v>0</v>
      </c>
      <c r="P137" s="144">
        <f t="shared" ref="P137:P199" si="20">SUM(D137:O137)</f>
        <v>275</v>
      </c>
      <c r="Q137" s="135"/>
      <c r="R137" s="135"/>
    </row>
    <row r="138" spans="1:18" x14ac:dyDescent="0.25">
      <c r="A138" s="5" t="s">
        <v>698</v>
      </c>
      <c r="B138" s="6" t="s">
        <v>502</v>
      </c>
      <c r="C138" s="151">
        <v>0</v>
      </c>
      <c r="D138" s="151">
        <v>0</v>
      </c>
      <c r="E138" s="151">
        <v>0</v>
      </c>
      <c r="F138" s="151">
        <v>0</v>
      </c>
      <c r="G138" s="151">
        <v>0</v>
      </c>
      <c r="H138" s="151">
        <v>0</v>
      </c>
      <c r="I138" s="151">
        <v>0</v>
      </c>
      <c r="J138" s="151">
        <v>0</v>
      </c>
      <c r="K138" s="151">
        <v>0</v>
      </c>
      <c r="L138" s="151">
        <v>0</v>
      </c>
      <c r="M138" s="151">
        <v>0</v>
      </c>
      <c r="N138" s="151">
        <v>0</v>
      </c>
      <c r="O138" s="151">
        <v>0</v>
      </c>
      <c r="P138" s="151">
        <v>0</v>
      </c>
      <c r="Q138" s="4"/>
      <c r="R138" s="4"/>
    </row>
    <row r="139" spans="1:18" x14ac:dyDescent="0.25">
      <c r="A139" s="5" t="s">
        <v>699</v>
      </c>
      <c r="B139" s="6" t="s">
        <v>503</v>
      </c>
      <c r="C139" s="151">
        <v>0</v>
      </c>
      <c r="D139" s="151">
        <v>0</v>
      </c>
      <c r="E139" s="151">
        <v>0</v>
      </c>
      <c r="F139" s="151">
        <v>0</v>
      </c>
      <c r="G139" s="151">
        <v>0</v>
      </c>
      <c r="H139" s="151">
        <v>0</v>
      </c>
      <c r="I139" s="151">
        <v>0</v>
      </c>
      <c r="J139" s="151">
        <v>0</v>
      </c>
      <c r="K139" s="151">
        <v>0</v>
      </c>
      <c r="L139" s="151">
        <v>0</v>
      </c>
      <c r="M139" s="151">
        <v>0</v>
      </c>
      <c r="N139" s="151">
        <v>0</v>
      </c>
      <c r="O139" s="151">
        <v>0</v>
      </c>
      <c r="P139" s="151">
        <v>0</v>
      </c>
      <c r="Q139" s="4"/>
      <c r="R139" s="4"/>
    </row>
    <row r="140" spans="1:18" s="136" customFormat="1" x14ac:dyDescent="0.25">
      <c r="A140" s="7" t="s">
        <v>44</v>
      </c>
      <c r="B140" s="8" t="s">
        <v>504</v>
      </c>
      <c r="C140" s="147">
        <f>SUM(C138:C139)</f>
        <v>0</v>
      </c>
      <c r="D140" s="147">
        <v>0</v>
      </c>
      <c r="E140" s="147">
        <v>0</v>
      </c>
      <c r="F140" s="147">
        <v>0</v>
      </c>
      <c r="G140" s="147">
        <v>0</v>
      </c>
      <c r="H140" s="147">
        <v>0</v>
      </c>
      <c r="I140" s="147">
        <v>0</v>
      </c>
      <c r="J140" s="147">
        <v>0</v>
      </c>
      <c r="K140" s="147">
        <v>0</v>
      </c>
      <c r="L140" s="147">
        <v>0</v>
      </c>
      <c r="M140" s="147">
        <v>0</v>
      </c>
      <c r="N140" s="147">
        <v>0</v>
      </c>
      <c r="O140" s="147">
        <v>0</v>
      </c>
      <c r="P140" s="144">
        <f t="shared" si="20"/>
        <v>0</v>
      </c>
      <c r="Q140" s="135"/>
      <c r="R140" s="135"/>
    </row>
    <row r="141" spans="1:18" x14ac:dyDescent="0.25">
      <c r="A141" s="5" t="s">
        <v>700</v>
      </c>
      <c r="B141" s="6" t="s">
        <v>505</v>
      </c>
      <c r="C141" s="151">
        <v>0</v>
      </c>
      <c r="D141" s="151">
        <v>0</v>
      </c>
      <c r="E141" s="151">
        <v>0</v>
      </c>
      <c r="F141" s="151">
        <v>0</v>
      </c>
      <c r="G141" s="151">
        <v>0</v>
      </c>
      <c r="H141" s="151">
        <v>0</v>
      </c>
      <c r="I141" s="151">
        <v>0</v>
      </c>
      <c r="J141" s="151">
        <v>0</v>
      </c>
      <c r="K141" s="151">
        <v>0</v>
      </c>
      <c r="L141" s="151">
        <v>0</v>
      </c>
      <c r="M141" s="151">
        <v>0</v>
      </c>
      <c r="N141" s="151">
        <v>0</v>
      </c>
      <c r="O141" s="151">
        <v>0</v>
      </c>
      <c r="P141" s="151">
        <v>0</v>
      </c>
      <c r="Q141" s="4"/>
      <c r="R141" s="4"/>
    </row>
    <row r="142" spans="1:18" x14ac:dyDescent="0.25">
      <c r="A142" s="5" t="s">
        <v>701</v>
      </c>
      <c r="B142" s="6" t="s">
        <v>506</v>
      </c>
      <c r="C142" s="151">
        <v>0</v>
      </c>
      <c r="D142" s="151">
        <v>0</v>
      </c>
      <c r="E142" s="151">
        <v>0</v>
      </c>
      <c r="F142" s="151">
        <v>0</v>
      </c>
      <c r="G142" s="151">
        <v>0</v>
      </c>
      <c r="H142" s="151">
        <v>0</v>
      </c>
      <c r="I142" s="151">
        <v>0</v>
      </c>
      <c r="J142" s="151">
        <v>0</v>
      </c>
      <c r="K142" s="151">
        <v>0</v>
      </c>
      <c r="L142" s="151">
        <v>0</v>
      </c>
      <c r="M142" s="151">
        <v>0</v>
      </c>
      <c r="N142" s="151">
        <v>0</v>
      </c>
      <c r="O142" s="151">
        <v>0</v>
      </c>
      <c r="P142" s="151">
        <v>0</v>
      </c>
      <c r="Q142" s="4"/>
      <c r="R142" s="4"/>
    </row>
    <row r="143" spans="1:18" x14ac:dyDescent="0.25">
      <c r="A143" s="5" t="s">
        <v>702</v>
      </c>
      <c r="B143" s="6" t="s">
        <v>507</v>
      </c>
      <c r="C143" s="142">
        <v>961</v>
      </c>
      <c r="D143" s="146">
        <v>0</v>
      </c>
      <c r="E143" s="146">
        <v>0</v>
      </c>
      <c r="F143" s="146">
        <v>480</v>
      </c>
      <c r="G143" s="146">
        <v>0</v>
      </c>
      <c r="H143" s="146">
        <v>0</v>
      </c>
      <c r="I143" s="146">
        <v>0</v>
      </c>
      <c r="J143" s="146">
        <v>0</v>
      </c>
      <c r="K143" s="146">
        <v>0</v>
      </c>
      <c r="L143" s="146">
        <v>481</v>
      </c>
      <c r="M143" s="146">
        <v>0</v>
      </c>
      <c r="N143" s="146">
        <v>0</v>
      </c>
      <c r="O143" s="146">
        <v>0</v>
      </c>
      <c r="P143" s="146">
        <f t="shared" si="20"/>
        <v>961</v>
      </c>
      <c r="Q143" s="4"/>
      <c r="R143" s="4"/>
    </row>
    <row r="144" spans="1:18" x14ac:dyDescent="0.25">
      <c r="A144" s="5" t="s">
        <v>703</v>
      </c>
      <c r="B144" s="6" t="s">
        <v>508</v>
      </c>
      <c r="C144" s="146">
        <v>628</v>
      </c>
      <c r="D144" s="146">
        <v>0</v>
      </c>
      <c r="E144" s="146">
        <v>0</v>
      </c>
      <c r="F144" s="146">
        <v>314</v>
      </c>
      <c r="G144" s="146">
        <v>0</v>
      </c>
      <c r="H144" s="146">
        <v>0</v>
      </c>
      <c r="I144" s="146">
        <v>0</v>
      </c>
      <c r="J144" s="146">
        <v>0</v>
      </c>
      <c r="K144" s="146">
        <v>0</v>
      </c>
      <c r="L144" s="146">
        <v>314</v>
      </c>
      <c r="M144" s="146">
        <v>0</v>
      </c>
      <c r="N144" s="146">
        <v>0</v>
      </c>
      <c r="O144" s="146">
        <v>0</v>
      </c>
      <c r="P144" s="146">
        <f t="shared" si="20"/>
        <v>628</v>
      </c>
      <c r="Q144" s="4"/>
      <c r="R144" s="4"/>
    </row>
    <row r="145" spans="1:18" x14ac:dyDescent="0.25">
      <c r="A145" s="5" t="s">
        <v>704</v>
      </c>
      <c r="B145" s="6" t="s">
        <v>511</v>
      </c>
      <c r="C145" s="146">
        <v>0</v>
      </c>
      <c r="D145" s="146">
        <v>0</v>
      </c>
      <c r="E145" s="146">
        <v>0</v>
      </c>
      <c r="F145" s="146">
        <v>0</v>
      </c>
      <c r="G145" s="146">
        <v>0</v>
      </c>
      <c r="H145" s="146">
        <v>0</v>
      </c>
      <c r="I145" s="146">
        <v>0</v>
      </c>
      <c r="J145" s="146">
        <v>0</v>
      </c>
      <c r="K145" s="146">
        <v>0</v>
      </c>
      <c r="L145" s="146">
        <v>0</v>
      </c>
      <c r="M145" s="146">
        <v>0</v>
      </c>
      <c r="N145" s="146">
        <v>0</v>
      </c>
      <c r="O145" s="146">
        <v>0</v>
      </c>
      <c r="P145" s="146">
        <v>0</v>
      </c>
      <c r="Q145" s="4"/>
      <c r="R145" s="4"/>
    </row>
    <row r="146" spans="1:18" x14ac:dyDescent="0.25">
      <c r="A146" s="5" t="s">
        <v>512</v>
      </c>
      <c r="B146" s="6" t="s">
        <v>513</v>
      </c>
      <c r="C146" s="146">
        <v>0</v>
      </c>
      <c r="D146" s="146">
        <v>0</v>
      </c>
      <c r="E146" s="146">
        <v>0</v>
      </c>
      <c r="F146" s="146">
        <v>0</v>
      </c>
      <c r="G146" s="146">
        <v>0</v>
      </c>
      <c r="H146" s="146">
        <v>0</v>
      </c>
      <c r="I146" s="146">
        <v>0</v>
      </c>
      <c r="J146" s="146">
        <v>0</v>
      </c>
      <c r="K146" s="146">
        <v>0</v>
      </c>
      <c r="L146" s="146">
        <v>0</v>
      </c>
      <c r="M146" s="146">
        <v>0</v>
      </c>
      <c r="N146" s="146">
        <v>0</v>
      </c>
      <c r="O146" s="146">
        <v>0</v>
      </c>
      <c r="P146" s="146">
        <v>0</v>
      </c>
      <c r="Q146" s="4"/>
      <c r="R146" s="4"/>
    </row>
    <row r="147" spans="1:18" x14ac:dyDescent="0.25">
      <c r="A147" s="5" t="s">
        <v>705</v>
      </c>
      <c r="B147" s="6" t="s">
        <v>514</v>
      </c>
      <c r="C147" s="146">
        <v>296</v>
      </c>
      <c r="D147" s="146">
        <v>25</v>
      </c>
      <c r="E147" s="146">
        <v>24</v>
      </c>
      <c r="F147" s="146">
        <v>25</v>
      </c>
      <c r="G147" s="146">
        <v>25</v>
      </c>
      <c r="H147" s="146">
        <v>25</v>
      </c>
      <c r="I147" s="146">
        <v>25</v>
      </c>
      <c r="J147" s="146">
        <v>25</v>
      </c>
      <c r="K147" s="146">
        <v>25</v>
      </c>
      <c r="L147" s="146">
        <v>25</v>
      </c>
      <c r="M147" s="146">
        <v>24</v>
      </c>
      <c r="N147" s="146">
        <v>24</v>
      </c>
      <c r="O147" s="146">
        <v>24</v>
      </c>
      <c r="P147" s="146">
        <f t="shared" si="20"/>
        <v>296</v>
      </c>
      <c r="Q147" s="4"/>
      <c r="R147" s="4"/>
    </row>
    <row r="148" spans="1:18" x14ac:dyDescent="0.25">
      <c r="A148" s="5" t="s">
        <v>706</v>
      </c>
      <c r="B148" s="6" t="s">
        <v>519</v>
      </c>
      <c r="C148" s="146">
        <v>0</v>
      </c>
      <c r="D148" s="146">
        <v>0</v>
      </c>
      <c r="E148" s="146">
        <v>0</v>
      </c>
      <c r="F148" s="146">
        <v>0</v>
      </c>
      <c r="G148" s="146">
        <v>0</v>
      </c>
      <c r="H148" s="146">
        <v>0</v>
      </c>
      <c r="I148" s="146">
        <v>0</v>
      </c>
      <c r="J148" s="146">
        <v>0</v>
      </c>
      <c r="K148" s="146">
        <v>0</v>
      </c>
      <c r="L148" s="146">
        <v>0</v>
      </c>
      <c r="M148" s="146">
        <v>0</v>
      </c>
      <c r="N148" s="146">
        <v>0</v>
      </c>
      <c r="O148" s="146">
        <v>0</v>
      </c>
      <c r="P148" s="146">
        <f t="shared" si="20"/>
        <v>0</v>
      </c>
      <c r="Q148" s="4"/>
      <c r="R148" s="4"/>
    </row>
    <row r="149" spans="1:18" s="136" customFormat="1" x14ac:dyDescent="0.25">
      <c r="A149" s="7" t="s">
        <v>45</v>
      </c>
      <c r="B149" s="8" t="s">
        <v>522</v>
      </c>
      <c r="C149" s="144">
        <f>SUM(C144:C148)</f>
        <v>924</v>
      </c>
      <c r="D149" s="144">
        <f>SUM(D144:D148)</f>
        <v>25</v>
      </c>
      <c r="E149" s="144">
        <f t="shared" ref="E149:O149" si="21">SUM(E144:E148)</f>
        <v>24</v>
      </c>
      <c r="F149" s="144">
        <f t="shared" si="21"/>
        <v>339</v>
      </c>
      <c r="G149" s="144">
        <f t="shared" si="21"/>
        <v>25</v>
      </c>
      <c r="H149" s="144">
        <f t="shared" si="21"/>
        <v>25</v>
      </c>
      <c r="I149" s="144">
        <f t="shared" si="21"/>
        <v>25</v>
      </c>
      <c r="J149" s="144">
        <f t="shared" si="21"/>
        <v>25</v>
      </c>
      <c r="K149" s="144">
        <f t="shared" si="21"/>
        <v>25</v>
      </c>
      <c r="L149" s="144">
        <f t="shared" si="21"/>
        <v>339</v>
      </c>
      <c r="M149" s="144">
        <f t="shared" si="21"/>
        <v>24</v>
      </c>
      <c r="N149" s="144">
        <f t="shared" si="21"/>
        <v>24</v>
      </c>
      <c r="O149" s="144">
        <f t="shared" si="21"/>
        <v>24</v>
      </c>
      <c r="P149" s="144">
        <f t="shared" si="20"/>
        <v>924</v>
      </c>
      <c r="Q149" s="141"/>
      <c r="R149" s="141"/>
    </row>
    <row r="150" spans="1:18" x14ac:dyDescent="0.25">
      <c r="A150" s="5" t="s">
        <v>707</v>
      </c>
      <c r="B150" s="6" t="s">
        <v>523</v>
      </c>
      <c r="C150" s="146">
        <v>6</v>
      </c>
      <c r="D150" s="146">
        <v>0</v>
      </c>
      <c r="E150" s="146">
        <v>0</v>
      </c>
      <c r="F150" s="146">
        <v>3</v>
      </c>
      <c r="G150" s="146">
        <v>0</v>
      </c>
      <c r="H150" s="146">
        <v>0</v>
      </c>
      <c r="I150" s="146">
        <v>0</v>
      </c>
      <c r="J150" s="146">
        <v>0</v>
      </c>
      <c r="K150" s="146">
        <v>0</v>
      </c>
      <c r="L150" s="146">
        <v>0</v>
      </c>
      <c r="M150" s="146">
        <v>3</v>
      </c>
      <c r="N150" s="146">
        <v>0</v>
      </c>
      <c r="O150" s="146">
        <v>0</v>
      </c>
      <c r="P150" s="146">
        <v>6</v>
      </c>
      <c r="Q150" s="4"/>
      <c r="R150" s="4"/>
    </row>
    <row r="151" spans="1:18" x14ac:dyDescent="0.25">
      <c r="A151" s="41" t="s">
        <v>46</v>
      </c>
      <c r="B151" s="54" t="s">
        <v>524</v>
      </c>
      <c r="C151" s="144">
        <f>C143+C149+C150</f>
        <v>1891</v>
      </c>
      <c r="D151" s="144">
        <f>D143+D149+D150</f>
        <v>25</v>
      </c>
      <c r="E151" s="144">
        <f t="shared" ref="E151:O151" si="22">E143+E149+E150</f>
        <v>24</v>
      </c>
      <c r="F151" s="144">
        <f t="shared" si="22"/>
        <v>822</v>
      </c>
      <c r="G151" s="144">
        <f t="shared" si="22"/>
        <v>25</v>
      </c>
      <c r="H151" s="144">
        <f t="shared" si="22"/>
        <v>25</v>
      </c>
      <c r="I151" s="144">
        <f t="shared" si="22"/>
        <v>25</v>
      </c>
      <c r="J151" s="144">
        <f t="shared" si="22"/>
        <v>25</v>
      </c>
      <c r="K151" s="144">
        <f t="shared" si="22"/>
        <v>25</v>
      </c>
      <c r="L151" s="144">
        <f t="shared" si="22"/>
        <v>820</v>
      </c>
      <c r="M151" s="144">
        <f t="shared" si="22"/>
        <v>27</v>
      </c>
      <c r="N151" s="144">
        <f t="shared" si="22"/>
        <v>24</v>
      </c>
      <c r="O151" s="144">
        <f t="shared" si="22"/>
        <v>24</v>
      </c>
      <c r="P151" s="144">
        <f t="shared" si="20"/>
        <v>1891</v>
      </c>
      <c r="Q151" s="4"/>
      <c r="R151" s="4"/>
    </row>
    <row r="152" spans="1:18" x14ac:dyDescent="0.25">
      <c r="A152" s="13" t="s">
        <v>525</v>
      </c>
      <c r="B152" s="6" t="s">
        <v>526</v>
      </c>
      <c r="C152" s="146">
        <v>0</v>
      </c>
      <c r="D152" s="146">
        <v>0</v>
      </c>
      <c r="E152" s="146">
        <v>0</v>
      </c>
      <c r="F152" s="146">
        <v>0</v>
      </c>
      <c r="G152" s="146">
        <v>0</v>
      </c>
      <c r="H152" s="146">
        <v>0</v>
      </c>
      <c r="I152" s="146">
        <v>0</v>
      </c>
      <c r="J152" s="146">
        <v>0</v>
      </c>
      <c r="K152" s="146">
        <v>0</v>
      </c>
      <c r="L152" s="146">
        <v>0</v>
      </c>
      <c r="M152" s="146">
        <v>0</v>
      </c>
      <c r="N152" s="146">
        <v>0</v>
      </c>
      <c r="O152" s="146">
        <v>0</v>
      </c>
      <c r="P152" s="146">
        <v>0</v>
      </c>
      <c r="Q152" s="4"/>
      <c r="R152" s="4"/>
    </row>
    <row r="153" spans="1:18" x14ac:dyDescent="0.25">
      <c r="A153" s="13" t="s">
        <v>708</v>
      </c>
      <c r="B153" s="6" t="s">
        <v>527</v>
      </c>
      <c r="C153" s="146">
        <v>0</v>
      </c>
      <c r="D153" s="146">
        <v>0</v>
      </c>
      <c r="E153" s="146">
        <v>0</v>
      </c>
      <c r="F153" s="146">
        <v>0</v>
      </c>
      <c r="G153" s="146">
        <v>0</v>
      </c>
      <c r="H153" s="146">
        <v>0</v>
      </c>
      <c r="I153" s="146">
        <v>0</v>
      </c>
      <c r="J153" s="146">
        <v>0</v>
      </c>
      <c r="K153" s="146">
        <v>0</v>
      </c>
      <c r="L153" s="146">
        <v>0</v>
      </c>
      <c r="M153" s="146">
        <v>0</v>
      </c>
      <c r="N153" s="146">
        <v>0</v>
      </c>
      <c r="O153" s="146">
        <v>0</v>
      </c>
      <c r="P153" s="146">
        <v>0</v>
      </c>
      <c r="Q153" s="4"/>
      <c r="R153" s="4"/>
    </row>
    <row r="154" spans="1:18" x14ac:dyDescent="0.25">
      <c r="A154" s="13" t="s">
        <v>709</v>
      </c>
      <c r="B154" s="6" t="s">
        <v>528</v>
      </c>
      <c r="C154" s="146">
        <v>0</v>
      </c>
      <c r="D154" s="146">
        <v>0</v>
      </c>
      <c r="E154" s="146">
        <v>0</v>
      </c>
      <c r="F154" s="146">
        <v>0</v>
      </c>
      <c r="G154" s="146">
        <v>0</v>
      </c>
      <c r="H154" s="146">
        <v>0</v>
      </c>
      <c r="I154" s="146">
        <v>0</v>
      </c>
      <c r="J154" s="146">
        <v>0</v>
      </c>
      <c r="K154" s="146">
        <v>0</v>
      </c>
      <c r="L154" s="146">
        <v>0</v>
      </c>
      <c r="M154" s="146">
        <v>0</v>
      </c>
      <c r="N154" s="146">
        <v>0</v>
      </c>
      <c r="O154" s="146">
        <v>0</v>
      </c>
      <c r="P154" s="146">
        <v>0</v>
      </c>
      <c r="Q154" s="4"/>
      <c r="R154" s="4"/>
    </row>
    <row r="155" spans="1:18" x14ac:dyDescent="0.25">
      <c r="A155" s="13" t="s">
        <v>20</v>
      </c>
      <c r="B155" s="6" t="s">
        <v>529</v>
      </c>
      <c r="C155" s="146">
        <v>100</v>
      </c>
      <c r="D155" s="146">
        <v>0</v>
      </c>
      <c r="E155" s="146">
        <v>0</v>
      </c>
      <c r="F155" s="146">
        <v>10</v>
      </c>
      <c r="G155" s="146">
        <v>10</v>
      </c>
      <c r="H155" s="146">
        <v>10</v>
      </c>
      <c r="I155" s="146">
        <v>10</v>
      </c>
      <c r="J155" s="146">
        <v>10</v>
      </c>
      <c r="K155" s="146">
        <v>10</v>
      </c>
      <c r="L155" s="146">
        <v>10</v>
      </c>
      <c r="M155" s="146">
        <v>10</v>
      </c>
      <c r="N155" s="146">
        <v>10</v>
      </c>
      <c r="O155" s="146">
        <v>10</v>
      </c>
      <c r="P155" s="146">
        <f t="shared" si="20"/>
        <v>100</v>
      </c>
      <c r="Q155" s="4"/>
      <c r="R155" s="4"/>
    </row>
    <row r="156" spans="1:18" x14ac:dyDescent="0.25">
      <c r="A156" s="13" t="s">
        <v>530</v>
      </c>
      <c r="B156" s="6" t="s">
        <v>531</v>
      </c>
      <c r="C156" s="146">
        <v>0</v>
      </c>
      <c r="D156" s="146">
        <v>0</v>
      </c>
      <c r="E156" s="146">
        <v>0</v>
      </c>
      <c r="F156" s="146">
        <v>0</v>
      </c>
      <c r="G156" s="146">
        <v>0</v>
      </c>
      <c r="H156" s="146">
        <v>0</v>
      </c>
      <c r="I156" s="146">
        <v>0</v>
      </c>
      <c r="J156" s="146">
        <v>0</v>
      </c>
      <c r="K156" s="146">
        <v>0</v>
      </c>
      <c r="L156" s="146">
        <v>0</v>
      </c>
      <c r="M156" s="146">
        <v>0</v>
      </c>
      <c r="N156" s="146">
        <v>0</v>
      </c>
      <c r="O156" s="146">
        <v>0</v>
      </c>
      <c r="P156" s="146">
        <v>0</v>
      </c>
      <c r="Q156" s="4"/>
      <c r="R156" s="4"/>
    </row>
    <row r="157" spans="1:18" x14ac:dyDescent="0.25">
      <c r="A157" s="13" t="s">
        <v>532</v>
      </c>
      <c r="B157" s="6" t="s">
        <v>533</v>
      </c>
      <c r="C157" s="146">
        <v>0</v>
      </c>
      <c r="D157" s="146">
        <v>0</v>
      </c>
      <c r="E157" s="146">
        <v>0</v>
      </c>
      <c r="F157" s="146">
        <v>0</v>
      </c>
      <c r="G157" s="146">
        <v>0</v>
      </c>
      <c r="H157" s="146">
        <v>0</v>
      </c>
      <c r="I157" s="146">
        <v>0</v>
      </c>
      <c r="J157" s="146">
        <v>0</v>
      </c>
      <c r="K157" s="146">
        <v>0</v>
      </c>
      <c r="L157" s="146">
        <v>0</v>
      </c>
      <c r="M157" s="146">
        <v>0</v>
      </c>
      <c r="N157" s="146">
        <v>0</v>
      </c>
      <c r="O157" s="146">
        <v>0</v>
      </c>
      <c r="P157" s="146">
        <v>0</v>
      </c>
      <c r="Q157" s="4"/>
      <c r="R157" s="4"/>
    </row>
    <row r="158" spans="1:18" x14ac:dyDescent="0.25">
      <c r="A158" s="13" t="s">
        <v>534</v>
      </c>
      <c r="B158" s="6" t="s">
        <v>535</v>
      </c>
      <c r="C158" s="146">
        <v>0</v>
      </c>
      <c r="D158" s="146">
        <v>0</v>
      </c>
      <c r="E158" s="146">
        <v>0</v>
      </c>
      <c r="F158" s="146">
        <v>0</v>
      </c>
      <c r="G158" s="146">
        <v>0</v>
      </c>
      <c r="H158" s="146">
        <v>0</v>
      </c>
      <c r="I158" s="146">
        <v>0</v>
      </c>
      <c r="J158" s="146">
        <v>0</v>
      </c>
      <c r="K158" s="146">
        <v>0</v>
      </c>
      <c r="L158" s="146">
        <v>0</v>
      </c>
      <c r="M158" s="146">
        <v>0</v>
      </c>
      <c r="N158" s="146">
        <v>0</v>
      </c>
      <c r="O158" s="146">
        <v>0</v>
      </c>
      <c r="P158" s="146">
        <v>0</v>
      </c>
      <c r="Q158" s="4"/>
      <c r="R158" s="4"/>
    </row>
    <row r="159" spans="1:18" x14ac:dyDescent="0.25">
      <c r="A159" s="13" t="s">
        <v>21</v>
      </c>
      <c r="B159" s="6" t="s">
        <v>536</v>
      </c>
      <c r="C159" s="146">
        <v>0</v>
      </c>
      <c r="D159" s="146">
        <v>0</v>
      </c>
      <c r="E159" s="146">
        <v>0</v>
      </c>
      <c r="F159" s="146">
        <v>0</v>
      </c>
      <c r="G159" s="146">
        <v>0</v>
      </c>
      <c r="H159" s="146">
        <v>0</v>
      </c>
      <c r="I159" s="146">
        <v>0</v>
      </c>
      <c r="J159" s="146">
        <v>0</v>
      </c>
      <c r="K159" s="146">
        <v>0</v>
      </c>
      <c r="L159" s="146">
        <v>0</v>
      </c>
      <c r="M159" s="146">
        <v>0</v>
      </c>
      <c r="N159" s="146">
        <v>0</v>
      </c>
      <c r="O159" s="146">
        <v>0</v>
      </c>
      <c r="P159" s="146">
        <v>0</v>
      </c>
      <c r="Q159" s="4"/>
      <c r="R159" s="4"/>
    </row>
    <row r="160" spans="1:18" x14ac:dyDescent="0.25">
      <c r="A160" s="13" t="s">
        <v>22</v>
      </c>
      <c r="B160" s="6" t="s">
        <v>537</v>
      </c>
      <c r="C160" s="146">
        <v>0</v>
      </c>
      <c r="D160" s="146">
        <v>0</v>
      </c>
      <c r="E160" s="146">
        <v>0</v>
      </c>
      <c r="F160" s="146">
        <v>0</v>
      </c>
      <c r="G160" s="146">
        <v>0</v>
      </c>
      <c r="H160" s="146">
        <v>0</v>
      </c>
      <c r="I160" s="146">
        <v>0</v>
      </c>
      <c r="J160" s="146">
        <v>0</v>
      </c>
      <c r="K160" s="146">
        <v>0</v>
      </c>
      <c r="L160" s="146">
        <v>0</v>
      </c>
      <c r="M160" s="146">
        <v>0</v>
      </c>
      <c r="N160" s="146">
        <v>0</v>
      </c>
      <c r="O160" s="146">
        <v>0</v>
      </c>
      <c r="P160" s="146">
        <v>0</v>
      </c>
      <c r="Q160" s="4"/>
      <c r="R160" s="4"/>
    </row>
    <row r="161" spans="1:18" x14ac:dyDescent="0.25">
      <c r="A161" s="13" t="s">
        <v>23</v>
      </c>
      <c r="B161" s="6" t="s">
        <v>538</v>
      </c>
      <c r="C161" s="146">
        <v>0</v>
      </c>
      <c r="D161" s="146">
        <v>0</v>
      </c>
      <c r="E161" s="146">
        <v>0</v>
      </c>
      <c r="F161" s="146">
        <v>0</v>
      </c>
      <c r="G161" s="146">
        <v>0</v>
      </c>
      <c r="H161" s="146">
        <v>0</v>
      </c>
      <c r="I161" s="146">
        <v>0</v>
      </c>
      <c r="J161" s="146">
        <v>0</v>
      </c>
      <c r="K161" s="146">
        <v>0</v>
      </c>
      <c r="L161" s="146">
        <v>0</v>
      </c>
      <c r="M161" s="146">
        <v>0</v>
      </c>
      <c r="N161" s="146">
        <v>0</v>
      </c>
      <c r="O161" s="146">
        <v>0</v>
      </c>
      <c r="P161" s="146">
        <v>0</v>
      </c>
      <c r="Q161" s="4"/>
      <c r="R161" s="4"/>
    </row>
    <row r="162" spans="1:18" x14ac:dyDescent="0.25">
      <c r="A162" s="53" t="s">
        <v>47</v>
      </c>
      <c r="B162" s="54" t="s">
        <v>539</v>
      </c>
      <c r="C162" s="144">
        <f>SUM(C152:C161)</f>
        <v>100</v>
      </c>
      <c r="D162" s="144">
        <f>SUM(D152:D161)</f>
        <v>0</v>
      </c>
      <c r="E162" s="144">
        <f t="shared" ref="E162:O162" si="23">SUM(E152:E161)</f>
        <v>0</v>
      </c>
      <c r="F162" s="144">
        <f t="shared" si="23"/>
        <v>10</v>
      </c>
      <c r="G162" s="144">
        <f t="shared" si="23"/>
        <v>10</v>
      </c>
      <c r="H162" s="144">
        <f t="shared" si="23"/>
        <v>10</v>
      </c>
      <c r="I162" s="144">
        <f t="shared" si="23"/>
        <v>10</v>
      </c>
      <c r="J162" s="144">
        <f t="shared" si="23"/>
        <v>10</v>
      </c>
      <c r="K162" s="144">
        <f t="shared" si="23"/>
        <v>10</v>
      </c>
      <c r="L162" s="144">
        <f t="shared" si="23"/>
        <v>10</v>
      </c>
      <c r="M162" s="144">
        <f t="shared" si="23"/>
        <v>10</v>
      </c>
      <c r="N162" s="144">
        <f t="shared" si="23"/>
        <v>10</v>
      </c>
      <c r="O162" s="144">
        <f t="shared" si="23"/>
        <v>10</v>
      </c>
      <c r="P162" s="146">
        <f t="shared" si="20"/>
        <v>100</v>
      </c>
      <c r="Q162" s="4"/>
      <c r="R162" s="4"/>
    </row>
    <row r="163" spans="1:18" ht="30" x14ac:dyDescent="0.25">
      <c r="A163" s="13" t="s">
        <v>548</v>
      </c>
      <c r="B163" s="6" t="s">
        <v>549</v>
      </c>
      <c r="C163" s="146">
        <v>0</v>
      </c>
      <c r="D163" s="146">
        <v>0</v>
      </c>
      <c r="E163" s="146">
        <v>0</v>
      </c>
      <c r="F163" s="146">
        <v>0</v>
      </c>
      <c r="G163" s="146">
        <v>0</v>
      </c>
      <c r="H163" s="146">
        <v>0</v>
      </c>
      <c r="I163" s="146">
        <v>0</v>
      </c>
      <c r="J163" s="146">
        <v>0</v>
      </c>
      <c r="K163" s="146">
        <v>0</v>
      </c>
      <c r="L163" s="146">
        <v>0</v>
      </c>
      <c r="M163" s="146">
        <v>0</v>
      </c>
      <c r="N163" s="146">
        <v>0</v>
      </c>
      <c r="O163" s="146">
        <v>0</v>
      </c>
      <c r="P163" s="146">
        <v>0</v>
      </c>
      <c r="Q163" s="4"/>
      <c r="R163" s="4"/>
    </row>
    <row r="164" spans="1:18" ht="30" x14ac:dyDescent="0.25">
      <c r="A164" s="5" t="s">
        <v>27</v>
      </c>
      <c r="B164" s="6" t="s">
        <v>550</v>
      </c>
      <c r="C164" s="146">
        <v>0</v>
      </c>
      <c r="D164" s="146">
        <v>0</v>
      </c>
      <c r="E164" s="146">
        <v>0</v>
      </c>
      <c r="F164" s="146">
        <v>0</v>
      </c>
      <c r="G164" s="146">
        <v>0</v>
      </c>
      <c r="H164" s="146">
        <v>0</v>
      </c>
      <c r="I164" s="146">
        <v>0</v>
      </c>
      <c r="J164" s="146">
        <v>0</v>
      </c>
      <c r="K164" s="146">
        <v>0</v>
      </c>
      <c r="L164" s="146">
        <v>0</v>
      </c>
      <c r="M164" s="146">
        <v>0</v>
      </c>
      <c r="N164" s="146">
        <v>0</v>
      </c>
      <c r="O164" s="146">
        <v>0</v>
      </c>
      <c r="P164" s="146">
        <v>0</v>
      </c>
      <c r="Q164" s="4"/>
      <c r="R164" s="4"/>
    </row>
    <row r="165" spans="1:18" x14ac:dyDescent="0.25">
      <c r="A165" s="13" t="s">
        <v>28</v>
      </c>
      <c r="B165" s="6" t="s">
        <v>551</v>
      </c>
      <c r="C165" s="146">
        <v>0</v>
      </c>
      <c r="D165" s="146">
        <v>0</v>
      </c>
      <c r="E165" s="146">
        <v>0</v>
      </c>
      <c r="F165" s="146">
        <v>0</v>
      </c>
      <c r="G165" s="146">
        <v>0</v>
      </c>
      <c r="H165" s="146">
        <v>0</v>
      </c>
      <c r="I165" s="146">
        <v>0</v>
      </c>
      <c r="J165" s="146">
        <v>0</v>
      </c>
      <c r="K165" s="146">
        <v>0</v>
      </c>
      <c r="L165" s="146">
        <v>0</v>
      </c>
      <c r="M165" s="146">
        <v>0</v>
      </c>
      <c r="N165" s="146">
        <v>0</v>
      </c>
      <c r="O165" s="146">
        <v>0</v>
      </c>
      <c r="P165" s="146">
        <v>0</v>
      </c>
      <c r="Q165" s="4"/>
      <c r="R165" s="4"/>
    </row>
    <row r="166" spans="1:18" x14ac:dyDescent="0.25">
      <c r="A166" s="41" t="s">
        <v>49</v>
      </c>
      <c r="B166" s="54" t="s">
        <v>552</v>
      </c>
      <c r="C166" s="144">
        <f>SUM(C163:C165)</f>
        <v>0</v>
      </c>
      <c r="D166" s="144">
        <v>0</v>
      </c>
      <c r="E166" s="144">
        <v>0</v>
      </c>
      <c r="F166" s="144">
        <v>0</v>
      </c>
      <c r="G166" s="144">
        <v>0</v>
      </c>
      <c r="H166" s="144">
        <v>0</v>
      </c>
      <c r="I166" s="144">
        <v>0</v>
      </c>
      <c r="J166" s="144">
        <v>0</v>
      </c>
      <c r="K166" s="144">
        <v>0</v>
      </c>
      <c r="L166" s="144">
        <v>0</v>
      </c>
      <c r="M166" s="144">
        <v>0</v>
      </c>
      <c r="N166" s="144">
        <v>0</v>
      </c>
      <c r="O166" s="144">
        <v>0</v>
      </c>
      <c r="P166" s="144">
        <f t="shared" si="20"/>
        <v>0</v>
      </c>
      <c r="Q166" s="4"/>
      <c r="R166" s="4"/>
    </row>
    <row r="167" spans="1:18" ht="15.75" x14ac:dyDescent="0.25">
      <c r="A167" s="63" t="s">
        <v>112</v>
      </c>
      <c r="B167" s="68"/>
      <c r="C167" s="148">
        <f>C131+C137+C151+C162+C166</f>
        <v>21913</v>
      </c>
      <c r="D167" s="149">
        <f>D131+D137+D151+D162+D166</f>
        <v>1754.25</v>
      </c>
      <c r="E167" s="149">
        <f t="shared" ref="E167:O167" si="24">E131+E137+E151+E162+E166</f>
        <v>1753</v>
      </c>
      <c r="F167" s="149">
        <f t="shared" si="24"/>
        <v>2560</v>
      </c>
      <c r="G167" s="149">
        <f t="shared" si="24"/>
        <v>1672</v>
      </c>
      <c r="H167" s="149">
        <f t="shared" si="24"/>
        <v>1672</v>
      </c>
      <c r="I167" s="149">
        <f t="shared" si="24"/>
        <v>1672</v>
      </c>
      <c r="J167" s="149">
        <f t="shared" si="24"/>
        <v>1672</v>
      </c>
      <c r="K167" s="149">
        <f t="shared" si="24"/>
        <v>1672</v>
      </c>
      <c r="L167" s="149">
        <f t="shared" si="24"/>
        <v>2467</v>
      </c>
      <c r="M167" s="149">
        <f t="shared" si="24"/>
        <v>1674</v>
      </c>
      <c r="N167" s="149">
        <f t="shared" si="24"/>
        <v>1671</v>
      </c>
      <c r="O167" s="149">
        <f t="shared" si="24"/>
        <v>1674</v>
      </c>
      <c r="P167" s="149">
        <f t="shared" si="20"/>
        <v>21913.25</v>
      </c>
      <c r="Q167" s="4"/>
      <c r="R167" s="4"/>
    </row>
    <row r="168" spans="1:18" x14ac:dyDescent="0.25">
      <c r="A168" s="5" t="s">
        <v>494</v>
      </c>
      <c r="B168" s="6" t="s">
        <v>495</v>
      </c>
      <c r="C168" s="151">
        <v>0</v>
      </c>
      <c r="D168" s="151">
        <v>0</v>
      </c>
      <c r="E168" s="151">
        <v>0</v>
      </c>
      <c r="F168" s="151">
        <v>0</v>
      </c>
      <c r="G168" s="151">
        <v>0</v>
      </c>
      <c r="H168" s="151">
        <v>0</v>
      </c>
      <c r="I168" s="151">
        <v>0</v>
      </c>
      <c r="J168" s="151">
        <v>0</v>
      </c>
      <c r="K168" s="151">
        <v>0</v>
      </c>
      <c r="L168" s="151">
        <v>0</v>
      </c>
      <c r="M168" s="151">
        <v>0</v>
      </c>
      <c r="N168" s="151">
        <v>0</v>
      </c>
      <c r="O168" s="151">
        <v>0</v>
      </c>
      <c r="P168" s="151">
        <v>0</v>
      </c>
      <c r="Q168" s="4"/>
      <c r="R168" s="4"/>
    </row>
    <row r="169" spans="1:18" ht="30" x14ac:dyDescent="0.25">
      <c r="A169" s="5" t="s">
        <v>496</v>
      </c>
      <c r="B169" s="6" t="s">
        <v>497</v>
      </c>
      <c r="C169" s="151">
        <v>0</v>
      </c>
      <c r="D169" s="151">
        <v>0</v>
      </c>
      <c r="E169" s="151">
        <v>0</v>
      </c>
      <c r="F169" s="151">
        <v>0</v>
      </c>
      <c r="G169" s="151">
        <v>0</v>
      </c>
      <c r="H169" s="151">
        <v>0</v>
      </c>
      <c r="I169" s="151">
        <v>0</v>
      </c>
      <c r="J169" s="151">
        <v>0</v>
      </c>
      <c r="K169" s="151">
        <v>0</v>
      </c>
      <c r="L169" s="151">
        <v>0</v>
      </c>
      <c r="M169" s="151">
        <v>0</v>
      </c>
      <c r="N169" s="151">
        <v>0</v>
      </c>
      <c r="O169" s="151">
        <v>0</v>
      </c>
      <c r="P169" s="151">
        <v>0</v>
      </c>
      <c r="Q169" s="4"/>
      <c r="R169" s="4"/>
    </row>
    <row r="170" spans="1:18" ht="30" x14ac:dyDescent="0.25">
      <c r="A170" s="5" t="s">
        <v>695</v>
      </c>
      <c r="B170" s="6" t="s">
        <v>498</v>
      </c>
      <c r="C170" s="151">
        <v>0</v>
      </c>
      <c r="D170" s="151">
        <v>0</v>
      </c>
      <c r="E170" s="151">
        <v>0</v>
      </c>
      <c r="F170" s="151">
        <v>0</v>
      </c>
      <c r="G170" s="151">
        <v>0</v>
      </c>
      <c r="H170" s="151">
        <v>0</v>
      </c>
      <c r="I170" s="151">
        <v>0</v>
      </c>
      <c r="J170" s="151">
        <v>0</v>
      </c>
      <c r="K170" s="151">
        <v>0</v>
      </c>
      <c r="L170" s="151">
        <v>0</v>
      </c>
      <c r="M170" s="151">
        <v>0</v>
      </c>
      <c r="N170" s="151">
        <v>0</v>
      </c>
      <c r="O170" s="151">
        <v>0</v>
      </c>
      <c r="P170" s="151">
        <v>0</v>
      </c>
      <c r="Q170" s="4"/>
      <c r="R170" s="4"/>
    </row>
    <row r="171" spans="1:18" ht="30" x14ac:dyDescent="0.25">
      <c r="A171" s="5" t="s">
        <v>696</v>
      </c>
      <c r="B171" s="6" t="s">
        <v>499</v>
      </c>
      <c r="C171" s="151">
        <v>0</v>
      </c>
      <c r="D171" s="151">
        <v>0</v>
      </c>
      <c r="E171" s="151">
        <v>0</v>
      </c>
      <c r="F171" s="151">
        <v>0</v>
      </c>
      <c r="G171" s="151">
        <v>0</v>
      </c>
      <c r="H171" s="151">
        <v>0</v>
      </c>
      <c r="I171" s="151">
        <v>0</v>
      </c>
      <c r="J171" s="151">
        <v>0</v>
      </c>
      <c r="K171" s="151">
        <v>0</v>
      </c>
      <c r="L171" s="151">
        <v>0</v>
      </c>
      <c r="M171" s="151">
        <v>0</v>
      </c>
      <c r="N171" s="151">
        <v>0</v>
      </c>
      <c r="O171" s="151">
        <v>0</v>
      </c>
      <c r="P171" s="151">
        <v>0</v>
      </c>
      <c r="Q171" s="4"/>
      <c r="R171" s="4"/>
    </row>
    <row r="172" spans="1:18" x14ac:dyDescent="0.25">
      <c r="A172" s="5" t="s">
        <v>697</v>
      </c>
      <c r="B172" s="6" t="s">
        <v>500</v>
      </c>
      <c r="C172" s="146">
        <v>2800</v>
      </c>
      <c r="D172" s="146">
        <v>0</v>
      </c>
      <c r="E172" s="146">
        <v>0</v>
      </c>
      <c r="F172" s="146">
        <v>0</v>
      </c>
      <c r="G172" s="146">
        <v>0</v>
      </c>
      <c r="H172" s="146">
        <v>2800</v>
      </c>
      <c r="I172" s="146">
        <v>0</v>
      </c>
      <c r="J172" s="146">
        <v>0</v>
      </c>
      <c r="K172" s="146">
        <v>0</v>
      </c>
      <c r="L172" s="146">
        <v>0</v>
      </c>
      <c r="M172" s="146">
        <v>0</v>
      </c>
      <c r="N172" s="146">
        <v>0</v>
      </c>
      <c r="O172" s="146">
        <v>0</v>
      </c>
      <c r="P172" s="146">
        <v>2800</v>
      </c>
      <c r="Q172" s="4"/>
      <c r="R172" s="4"/>
    </row>
    <row r="173" spans="1:18" x14ac:dyDescent="0.25">
      <c r="A173" s="41" t="s">
        <v>43</v>
      </c>
      <c r="B173" s="54" t="s">
        <v>501</v>
      </c>
      <c r="C173" s="147">
        <f>SUM(C168:C172)</f>
        <v>2800</v>
      </c>
      <c r="D173" s="147">
        <f t="shared" ref="D173:P173" si="25">SUM(D168:D172)</f>
        <v>0</v>
      </c>
      <c r="E173" s="147">
        <f t="shared" si="25"/>
        <v>0</v>
      </c>
      <c r="F173" s="147">
        <f t="shared" si="25"/>
        <v>0</v>
      </c>
      <c r="G173" s="147">
        <f t="shared" si="25"/>
        <v>0</v>
      </c>
      <c r="H173" s="147">
        <f t="shared" si="25"/>
        <v>2800</v>
      </c>
      <c r="I173" s="147">
        <f t="shared" si="25"/>
        <v>0</v>
      </c>
      <c r="J173" s="147">
        <f t="shared" si="25"/>
        <v>0</v>
      </c>
      <c r="K173" s="147">
        <f t="shared" si="25"/>
        <v>0</v>
      </c>
      <c r="L173" s="147">
        <f t="shared" si="25"/>
        <v>0</v>
      </c>
      <c r="M173" s="147">
        <f t="shared" si="25"/>
        <v>0</v>
      </c>
      <c r="N173" s="147">
        <f t="shared" si="25"/>
        <v>0</v>
      </c>
      <c r="O173" s="147">
        <f t="shared" si="25"/>
        <v>0</v>
      </c>
      <c r="P173" s="147">
        <f t="shared" si="25"/>
        <v>2800</v>
      </c>
      <c r="Q173" s="4"/>
      <c r="R173" s="4"/>
    </row>
    <row r="174" spans="1:18" x14ac:dyDescent="0.25">
      <c r="A174" s="13" t="s">
        <v>24</v>
      </c>
      <c r="B174" s="6" t="s">
        <v>540</v>
      </c>
      <c r="C174" s="146">
        <v>0</v>
      </c>
      <c r="D174" s="146">
        <v>0</v>
      </c>
      <c r="E174" s="146">
        <v>0</v>
      </c>
      <c r="F174" s="146">
        <v>0</v>
      </c>
      <c r="G174" s="146">
        <v>0</v>
      </c>
      <c r="H174" s="146">
        <v>0</v>
      </c>
      <c r="I174" s="146">
        <v>0</v>
      </c>
      <c r="J174" s="146">
        <v>0</v>
      </c>
      <c r="K174" s="146">
        <v>0</v>
      </c>
      <c r="L174" s="146">
        <v>0</v>
      </c>
      <c r="M174" s="146">
        <v>0</v>
      </c>
      <c r="N174" s="146">
        <v>0</v>
      </c>
      <c r="O174" s="146">
        <v>0</v>
      </c>
      <c r="P174" s="146">
        <v>0</v>
      </c>
      <c r="Q174" s="4"/>
      <c r="R174" s="4"/>
    </row>
    <row r="175" spans="1:18" x14ac:dyDescent="0.25">
      <c r="A175" s="13" t="s">
        <v>25</v>
      </c>
      <c r="B175" s="6" t="s">
        <v>541</v>
      </c>
      <c r="C175" s="146">
        <v>0</v>
      </c>
      <c r="D175" s="146">
        <v>0</v>
      </c>
      <c r="E175" s="146">
        <v>0</v>
      </c>
      <c r="F175" s="146">
        <v>0</v>
      </c>
      <c r="G175" s="146">
        <v>0</v>
      </c>
      <c r="H175" s="146">
        <v>0</v>
      </c>
      <c r="I175" s="146">
        <v>0</v>
      </c>
      <c r="J175" s="146">
        <v>0</v>
      </c>
      <c r="K175" s="146">
        <v>0</v>
      </c>
      <c r="L175" s="146">
        <v>0</v>
      </c>
      <c r="M175" s="146">
        <v>0</v>
      </c>
      <c r="N175" s="146">
        <v>0</v>
      </c>
      <c r="O175" s="146">
        <v>0</v>
      </c>
      <c r="P175" s="146">
        <v>0</v>
      </c>
      <c r="Q175" s="4"/>
      <c r="R175" s="4"/>
    </row>
    <row r="176" spans="1:18" x14ac:dyDescent="0.25">
      <c r="A176" s="13" t="s">
        <v>542</v>
      </c>
      <c r="B176" s="6" t="s">
        <v>543</v>
      </c>
      <c r="C176" s="146">
        <v>0</v>
      </c>
      <c r="D176" s="146">
        <v>0</v>
      </c>
      <c r="E176" s="146">
        <v>0</v>
      </c>
      <c r="F176" s="146">
        <v>0</v>
      </c>
      <c r="G176" s="146">
        <v>0</v>
      </c>
      <c r="H176" s="146">
        <v>0</v>
      </c>
      <c r="I176" s="146">
        <v>0</v>
      </c>
      <c r="J176" s="146">
        <v>0</v>
      </c>
      <c r="K176" s="146">
        <v>0</v>
      </c>
      <c r="L176" s="146">
        <v>0</v>
      </c>
      <c r="M176" s="146">
        <v>0</v>
      </c>
      <c r="N176" s="146">
        <v>0</v>
      </c>
      <c r="O176" s="146">
        <v>0</v>
      </c>
      <c r="P176" s="146">
        <v>0</v>
      </c>
      <c r="Q176" s="4"/>
      <c r="R176" s="4"/>
    </row>
    <row r="177" spans="1:18" x14ac:dyDescent="0.25">
      <c r="A177" s="13" t="s">
        <v>26</v>
      </c>
      <c r="B177" s="6" t="s">
        <v>544</v>
      </c>
      <c r="C177" s="146">
        <v>0</v>
      </c>
      <c r="D177" s="146">
        <v>0</v>
      </c>
      <c r="E177" s="146">
        <v>0</v>
      </c>
      <c r="F177" s="146">
        <v>0</v>
      </c>
      <c r="G177" s="146">
        <v>0</v>
      </c>
      <c r="H177" s="146">
        <v>0</v>
      </c>
      <c r="I177" s="146">
        <v>0</v>
      </c>
      <c r="J177" s="146">
        <v>0</v>
      </c>
      <c r="K177" s="146">
        <v>0</v>
      </c>
      <c r="L177" s="146">
        <v>0</v>
      </c>
      <c r="M177" s="146">
        <v>0</v>
      </c>
      <c r="N177" s="146">
        <v>0</v>
      </c>
      <c r="O177" s="146">
        <v>0</v>
      </c>
      <c r="P177" s="146">
        <v>0</v>
      </c>
      <c r="Q177" s="4"/>
      <c r="R177" s="4"/>
    </row>
    <row r="178" spans="1:18" x14ac:dyDescent="0.25">
      <c r="A178" s="13" t="s">
        <v>545</v>
      </c>
      <c r="B178" s="6" t="s">
        <v>546</v>
      </c>
      <c r="C178" s="146">
        <v>0</v>
      </c>
      <c r="D178" s="146">
        <v>0</v>
      </c>
      <c r="E178" s="146">
        <v>0</v>
      </c>
      <c r="F178" s="146">
        <v>0</v>
      </c>
      <c r="G178" s="146">
        <v>0</v>
      </c>
      <c r="H178" s="146">
        <v>0</v>
      </c>
      <c r="I178" s="146">
        <v>0</v>
      </c>
      <c r="J178" s="146">
        <v>0</v>
      </c>
      <c r="K178" s="146">
        <v>0</v>
      </c>
      <c r="L178" s="146">
        <v>0</v>
      </c>
      <c r="M178" s="146">
        <v>0</v>
      </c>
      <c r="N178" s="146">
        <v>0</v>
      </c>
      <c r="O178" s="146">
        <v>0</v>
      </c>
      <c r="P178" s="146">
        <v>0</v>
      </c>
      <c r="Q178" s="4"/>
      <c r="R178" s="4"/>
    </row>
    <row r="179" spans="1:18" x14ac:dyDescent="0.25">
      <c r="A179" s="41" t="s">
        <v>48</v>
      </c>
      <c r="B179" s="54" t="s">
        <v>547</v>
      </c>
      <c r="C179" s="144">
        <f>SUM(C174:C178)</f>
        <v>0</v>
      </c>
      <c r="D179" s="144">
        <f t="shared" ref="D179:P179" si="26">SUM(D174:D178)</f>
        <v>0</v>
      </c>
      <c r="E179" s="144">
        <f t="shared" si="26"/>
        <v>0</v>
      </c>
      <c r="F179" s="144">
        <f t="shared" si="26"/>
        <v>0</v>
      </c>
      <c r="G179" s="144">
        <f t="shared" si="26"/>
        <v>0</v>
      </c>
      <c r="H179" s="144">
        <f t="shared" si="26"/>
        <v>0</v>
      </c>
      <c r="I179" s="144">
        <f t="shared" si="26"/>
        <v>0</v>
      </c>
      <c r="J179" s="144">
        <f t="shared" si="26"/>
        <v>0</v>
      </c>
      <c r="K179" s="144">
        <f t="shared" si="26"/>
        <v>0</v>
      </c>
      <c r="L179" s="144">
        <f t="shared" si="26"/>
        <v>0</v>
      </c>
      <c r="M179" s="144">
        <f t="shared" si="26"/>
        <v>0</v>
      </c>
      <c r="N179" s="144">
        <f t="shared" si="26"/>
        <v>0</v>
      </c>
      <c r="O179" s="144">
        <f t="shared" si="26"/>
        <v>0</v>
      </c>
      <c r="P179" s="144">
        <f t="shared" si="26"/>
        <v>0</v>
      </c>
      <c r="Q179" s="4"/>
      <c r="R179" s="4"/>
    </row>
    <row r="180" spans="1:18" ht="30" x14ac:dyDescent="0.25">
      <c r="A180" s="13" t="s">
        <v>553</v>
      </c>
      <c r="B180" s="6" t="s">
        <v>554</v>
      </c>
      <c r="C180" s="151">
        <v>0</v>
      </c>
      <c r="D180" s="151">
        <v>0</v>
      </c>
      <c r="E180" s="151">
        <v>0</v>
      </c>
      <c r="F180" s="151">
        <v>0</v>
      </c>
      <c r="G180" s="151">
        <v>0</v>
      </c>
      <c r="H180" s="151">
        <v>0</v>
      </c>
      <c r="I180" s="151">
        <v>0</v>
      </c>
      <c r="J180" s="151">
        <v>0</v>
      </c>
      <c r="K180" s="151">
        <v>0</v>
      </c>
      <c r="L180" s="151">
        <v>0</v>
      </c>
      <c r="M180" s="151">
        <v>0</v>
      </c>
      <c r="N180" s="151">
        <v>0</v>
      </c>
      <c r="O180" s="151">
        <v>0</v>
      </c>
      <c r="P180" s="151">
        <v>0</v>
      </c>
      <c r="Q180" s="4"/>
      <c r="R180" s="4"/>
    </row>
    <row r="181" spans="1:18" ht="30" x14ac:dyDescent="0.25">
      <c r="A181" s="5" t="s">
        <v>29</v>
      </c>
      <c r="B181" s="6" t="s">
        <v>555</v>
      </c>
      <c r="C181" s="151">
        <v>0</v>
      </c>
      <c r="D181" s="151">
        <v>0</v>
      </c>
      <c r="E181" s="151">
        <v>0</v>
      </c>
      <c r="F181" s="151">
        <v>0</v>
      </c>
      <c r="G181" s="151">
        <v>0</v>
      </c>
      <c r="H181" s="151">
        <v>0</v>
      </c>
      <c r="I181" s="151">
        <v>0</v>
      </c>
      <c r="J181" s="151">
        <v>0</v>
      </c>
      <c r="K181" s="151">
        <v>0</v>
      </c>
      <c r="L181" s="151">
        <v>0</v>
      </c>
      <c r="M181" s="151">
        <v>0</v>
      </c>
      <c r="N181" s="151">
        <v>0</v>
      </c>
      <c r="O181" s="151">
        <v>0</v>
      </c>
      <c r="P181" s="151">
        <v>0</v>
      </c>
      <c r="Q181" s="4"/>
      <c r="R181" s="4"/>
    </row>
    <row r="182" spans="1:18" x14ac:dyDescent="0.25">
      <c r="A182" s="13" t="s">
        <v>30</v>
      </c>
      <c r="B182" s="6" t="s">
        <v>556</v>
      </c>
      <c r="C182" s="151">
        <v>0</v>
      </c>
      <c r="D182" s="151">
        <v>0</v>
      </c>
      <c r="E182" s="151">
        <v>0</v>
      </c>
      <c r="F182" s="151">
        <v>0</v>
      </c>
      <c r="G182" s="151">
        <v>0</v>
      </c>
      <c r="H182" s="151">
        <v>0</v>
      </c>
      <c r="I182" s="151">
        <v>0</v>
      </c>
      <c r="J182" s="151">
        <v>0</v>
      </c>
      <c r="K182" s="151">
        <v>0</v>
      </c>
      <c r="L182" s="151">
        <v>0</v>
      </c>
      <c r="M182" s="151">
        <v>0</v>
      </c>
      <c r="N182" s="151">
        <v>0</v>
      </c>
      <c r="O182" s="151">
        <v>0</v>
      </c>
      <c r="P182" s="151">
        <v>0</v>
      </c>
      <c r="Q182" s="4"/>
      <c r="R182" s="4"/>
    </row>
    <row r="183" spans="1:18" s="136" customFormat="1" x14ac:dyDescent="0.25">
      <c r="A183" s="41" t="s">
        <v>51</v>
      </c>
      <c r="B183" s="54" t="s">
        <v>557</v>
      </c>
      <c r="C183" s="147">
        <f>SUM(C180:C182)</f>
        <v>0</v>
      </c>
      <c r="D183" s="147">
        <f t="shared" ref="D183:P183" si="27">SUM(D180:D182)</f>
        <v>0</v>
      </c>
      <c r="E183" s="147">
        <f t="shared" si="27"/>
        <v>0</v>
      </c>
      <c r="F183" s="147">
        <f t="shared" si="27"/>
        <v>0</v>
      </c>
      <c r="G183" s="147">
        <f t="shared" si="27"/>
        <v>0</v>
      </c>
      <c r="H183" s="147">
        <f t="shared" si="27"/>
        <v>0</v>
      </c>
      <c r="I183" s="147">
        <f t="shared" si="27"/>
        <v>0</v>
      </c>
      <c r="J183" s="147">
        <f t="shared" si="27"/>
        <v>0</v>
      </c>
      <c r="K183" s="147">
        <f t="shared" si="27"/>
        <v>0</v>
      </c>
      <c r="L183" s="147">
        <f t="shared" si="27"/>
        <v>0</v>
      </c>
      <c r="M183" s="147">
        <f t="shared" si="27"/>
        <v>0</v>
      </c>
      <c r="N183" s="147">
        <f t="shared" si="27"/>
        <v>0</v>
      </c>
      <c r="O183" s="147">
        <f t="shared" si="27"/>
        <v>0</v>
      </c>
      <c r="P183" s="147">
        <f t="shared" si="27"/>
        <v>0</v>
      </c>
      <c r="Q183" s="141"/>
      <c r="R183" s="141"/>
    </row>
    <row r="184" spans="1:18" s="136" customFormat="1" ht="15.75" x14ac:dyDescent="0.25">
      <c r="A184" s="63" t="s">
        <v>111</v>
      </c>
      <c r="B184" s="68"/>
      <c r="C184" s="148">
        <f>C173+C179+C183</f>
        <v>2800</v>
      </c>
      <c r="D184" s="148">
        <f t="shared" ref="D184:O184" si="28">D173+D179+D183</f>
        <v>0</v>
      </c>
      <c r="E184" s="148">
        <f t="shared" si="28"/>
        <v>0</v>
      </c>
      <c r="F184" s="148">
        <f t="shared" si="28"/>
        <v>0</v>
      </c>
      <c r="G184" s="148">
        <f t="shared" si="28"/>
        <v>0</v>
      </c>
      <c r="H184" s="148">
        <f t="shared" si="28"/>
        <v>2800</v>
      </c>
      <c r="I184" s="148">
        <f t="shared" si="28"/>
        <v>0</v>
      </c>
      <c r="J184" s="148">
        <f t="shared" si="28"/>
        <v>0</v>
      </c>
      <c r="K184" s="148">
        <f t="shared" si="28"/>
        <v>0</v>
      </c>
      <c r="L184" s="148">
        <f t="shared" si="28"/>
        <v>0</v>
      </c>
      <c r="M184" s="148">
        <f t="shared" si="28"/>
        <v>0</v>
      </c>
      <c r="N184" s="148">
        <f t="shared" si="28"/>
        <v>0</v>
      </c>
      <c r="O184" s="148">
        <f t="shared" si="28"/>
        <v>0</v>
      </c>
      <c r="P184" s="149">
        <f t="shared" si="20"/>
        <v>2800</v>
      </c>
      <c r="Q184" s="135"/>
      <c r="R184" s="135"/>
    </row>
    <row r="185" spans="1:18" s="136" customFormat="1" ht="15.75" x14ac:dyDescent="0.25">
      <c r="A185" s="51" t="s">
        <v>50</v>
      </c>
      <c r="B185" s="137" t="s">
        <v>558</v>
      </c>
      <c r="C185" s="152">
        <f>C167+C184</f>
        <v>24713</v>
      </c>
      <c r="D185" s="145">
        <f>D167+D184</f>
        <v>1754.25</v>
      </c>
      <c r="E185" s="145">
        <f t="shared" ref="E185:O185" si="29">E167+E184</f>
        <v>1753</v>
      </c>
      <c r="F185" s="145">
        <f t="shared" si="29"/>
        <v>2560</v>
      </c>
      <c r="G185" s="145">
        <f t="shared" si="29"/>
        <v>1672</v>
      </c>
      <c r="H185" s="145">
        <f t="shared" si="29"/>
        <v>4472</v>
      </c>
      <c r="I185" s="145">
        <f t="shared" si="29"/>
        <v>1672</v>
      </c>
      <c r="J185" s="145">
        <f t="shared" si="29"/>
        <v>1672</v>
      </c>
      <c r="K185" s="145">
        <f t="shared" si="29"/>
        <v>1672</v>
      </c>
      <c r="L185" s="145">
        <f t="shared" si="29"/>
        <v>2467</v>
      </c>
      <c r="M185" s="145">
        <f t="shared" si="29"/>
        <v>1674</v>
      </c>
      <c r="N185" s="145">
        <f t="shared" si="29"/>
        <v>1671</v>
      </c>
      <c r="O185" s="145">
        <f t="shared" si="29"/>
        <v>1674</v>
      </c>
      <c r="P185" s="145">
        <f t="shared" si="20"/>
        <v>24713.25</v>
      </c>
      <c r="Q185" s="135"/>
      <c r="R185" s="135"/>
    </row>
    <row r="186" spans="1:18" x14ac:dyDescent="0.25">
      <c r="A186" s="39" t="s">
        <v>32</v>
      </c>
      <c r="B186" s="5" t="s">
        <v>559</v>
      </c>
      <c r="C186" s="153">
        <v>0</v>
      </c>
      <c r="D186" s="153">
        <v>0</v>
      </c>
      <c r="E186" s="153">
        <v>0</v>
      </c>
      <c r="F186" s="153">
        <v>0</v>
      </c>
      <c r="G186" s="153">
        <v>0</v>
      </c>
      <c r="H186" s="153">
        <v>0</v>
      </c>
      <c r="I186" s="153">
        <v>0</v>
      </c>
      <c r="J186" s="153">
        <v>0</v>
      </c>
      <c r="K186" s="153">
        <v>0</v>
      </c>
      <c r="L186" s="153">
        <v>0</v>
      </c>
      <c r="M186" s="153">
        <v>0</v>
      </c>
      <c r="N186" s="153">
        <v>0</v>
      </c>
      <c r="O186" s="153">
        <v>0</v>
      </c>
      <c r="P186" s="153">
        <v>0</v>
      </c>
      <c r="Q186" s="4"/>
      <c r="R186" s="4"/>
    </row>
    <row r="187" spans="1:18" x14ac:dyDescent="0.25">
      <c r="A187" s="13" t="s">
        <v>560</v>
      </c>
      <c r="B187" s="5" t="s">
        <v>561</v>
      </c>
      <c r="C187" s="153">
        <v>0</v>
      </c>
      <c r="D187" s="153">
        <v>0</v>
      </c>
      <c r="E187" s="153">
        <v>0</v>
      </c>
      <c r="F187" s="153">
        <v>0</v>
      </c>
      <c r="G187" s="153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53">
        <v>0</v>
      </c>
      <c r="Q187" s="4"/>
      <c r="R187" s="4"/>
    </row>
    <row r="188" spans="1:18" x14ac:dyDescent="0.25">
      <c r="A188" s="39" t="s">
        <v>33</v>
      </c>
      <c r="B188" s="5" t="s">
        <v>562</v>
      </c>
      <c r="C188" s="153">
        <v>0</v>
      </c>
      <c r="D188" s="153">
        <v>0</v>
      </c>
      <c r="E188" s="153">
        <v>0</v>
      </c>
      <c r="F188" s="153">
        <v>0</v>
      </c>
      <c r="G188" s="153">
        <v>0</v>
      </c>
      <c r="H188" s="153">
        <v>0</v>
      </c>
      <c r="I188" s="153">
        <v>0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3">
        <v>0</v>
      </c>
      <c r="P188" s="153">
        <v>0</v>
      </c>
      <c r="Q188" s="4"/>
      <c r="R188" s="4"/>
    </row>
    <row r="189" spans="1:18" s="136" customFormat="1" x14ac:dyDescent="0.25">
      <c r="A189" s="15" t="s">
        <v>52</v>
      </c>
      <c r="B189" s="139" t="s">
        <v>563</v>
      </c>
      <c r="C189" s="154">
        <f>SUM(C186:C188)</f>
        <v>0</v>
      </c>
      <c r="D189" s="154">
        <f t="shared" ref="D189:P189" si="30">SUM(D186:D188)</f>
        <v>0</v>
      </c>
      <c r="E189" s="154">
        <f t="shared" si="30"/>
        <v>0</v>
      </c>
      <c r="F189" s="154">
        <f t="shared" si="30"/>
        <v>0</v>
      </c>
      <c r="G189" s="154">
        <f t="shared" si="30"/>
        <v>0</v>
      </c>
      <c r="H189" s="154">
        <f t="shared" si="30"/>
        <v>0</v>
      </c>
      <c r="I189" s="154">
        <f t="shared" si="30"/>
        <v>0</v>
      </c>
      <c r="J189" s="154">
        <f t="shared" si="30"/>
        <v>0</v>
      </c>
      <c r="K189" s="154">
        <f t="shared" si="30"/>
        <v>0</v>
      </c>
      <c r="L189" s="154">
        <f t="shared" si="30"/>
        <v>0</v>
      </c>
      <c r="M189" s="154">
        <f t="shared" si="30"/>
        <v>0</v>
      </c>
      <c r="N189" s="154">
        <f t="shared" si="30"/>
        <v>0</v>
      </c>
      <c r="O189" s="154">
        <f t="shared" si="30"/>
        <v>0</v>
      </c>
      <c r="P189" s="154">
        <f t="shared" si="30"/>
        <v>0</v>
      </c>
      <c r="Q189" s="141"/>
      <c r="R189" s="141"/>
    </row>
    <row r="190" spans="1:18" x14ac:dyDescent="0.25">
      <c r="A190" s="13" t="s">
        <v>34</v>
      </c>
      <c r="B190" s="5" t="s">
        <v>564</v>
      </c>
      <c r="C190" s="153">
        <v>0</v>
      </c>
      <c r="D190" s="153">
        <v>0</v>
      </c>
      <c r="E190" s="153">
        <v>0</v>
      </c>
      <c r="F190" s="153">
        <v>0</v>
      </c>
      <c r="G190" s="153">
        <v>0</v>
      </c>
      <c r="H190" s="153">
        <v>0</v>
      </c>
      <c r="I190" s="153">
        <v>0</v>
      </c>
      <c r="J190" s="153">
        <v>0</v>
      </c>
      <c r="K190" s="153">
        <v>0</v>
      </c>
      <c r="L190" s="153">
        <v>0</v>
      </c>
      <c r="M190" s="153">
        <v>0</v>
      </c>
      <c r="N190" s="153">
        <v>0</v>
      </c>
      <c r="O190" s="153">
        <v>0</v>
      </c>
      <c r="P190" s="153">
        <v>0</v>
      </c>
      <c r="Q190" s="4"/>
      <c r="R190" s="4"/>
    </row>
    <row r="191" spans="1:18" x14ac:dyDescent="0.25">
      <c r="A191" s="39" t="s">
        <v>565</v>
      </c>
      <c r="B191" s="5" t="s">
        <v>566</v>
      </c>
      <c r="C191" s="153">
        <v>0</v>
      </c>
      <c r="D191" s="153">
        <v>0</v>
      </c>
      <c r="E191" s="153">
        <v>0</v>
      </c>
      <c r="F191" s="153">
        <v>0</v>
      </c>
      <c r="G191" s="153">
        <v>0</v>
      </c>
      <c r="H191" s="153">
        <v>0</v>
      </c>
      <c r="I191" s="153">
        <v>0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3">
        <v>0</v>
      </c>
      <c r="P191" s="153">
        <v>0</v>
      </c>
      <c r="Q191" s="4"/>
      <c r="R191" s="4"/>
    </row>
    <row r="192" spans="1:18" x14ac:dyDescent="0.25">
      <c r="A192" s="13" t="s">
        <v>35</v>
      </c>
      <c r="B192" s="5" t="s">
        <v>567</v>
      </c>
      <c r="C192" s="153">
        <v>0</v>
      </c>
      <c r="D192" s="153">
        <v>0</v>
      </c>
      <c r="E192" s="153">
        <v>0</v>
      </c>
      <c r="F192" s="153">
        <v>0</v>
      </c>
      <c r="G192" s="153">
        <v>0</v>
      </c>
      <c r="H192" s="153">
        <v>0</v>
      </c>
      <c r="I192" s="153">
        <v>0</v>
      </c>
      <c r="J192" s="153">
        <v>0</v>
      </c>
      <c r="K192" s="153">
        <v>0</v>
      </c>
      <c r="L192" s="153">
        <v>0</v>
      </c>
      <c r="M192" s="153">
        <v>0</v>
      </c>
      <c r="N192" s="153">
        <v>0</v>
      </c>
      <c r="O192" s="153">
        <v>0</v>
      </c>
      <c r="P192" s="153">
        <v>0</v>
      </c>
      <c r="Q192" s="4"/>
      <c r="R192" s="4"/>
    </row>
    <row r="193" spans="1:18" x14ac:dyDescent="0.25">
      <c r="A193" s="39" t="s">
        <v>568</v>
      </c>
      <c r="B193" s="5" t="s">
        <v>569</v>
      </c>
      <c r="C193" s="153">
        <v>0</v>
      </c>
      <c r="D193" s="153">
        <v>0</v>
      </c>
      <c r="E193" s="153">
        <v>0</v>
      </c>
      <c r="F193" s="153">
        <v>0</v>
      </c>
      <c r="G193" s="153">
        <v>0</v>
      </c>
      <c r="H193" s="153">
        <v>0</v>
      </c>
      <c r="I193" s="153">
        <v>0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  <c r="O193" s="153">
        <v>0</v>
      </c>
      <c r="P193" s="153">
        <v>0</v>
      </c>
      <c r="Q193" s="4"/>
      <c r="R193" s="4"/>
    </row>
    <row r="194" spans="1:18" s="136" customFormat="1" x14ac:dyDescent="0.25">
      <c r="A194" s="14" t="s">
        <v>53</v>
      </c>
      <c r="B194" s="139" t="s">
        <v>570</v>
      </c>
      <c r="C194" s="154">
        <v>0</v>
      </c>
      <c r="D194" s="144">
        <v>0</v>
      </c>
      <c r="E194" s="144">
        <v>0</v>
      </c>
      <c r="F194" s="144">
        <v>0</v>
      </c>
      <c r="G194" s="144">
        <v>0</v>
      </c>
      <c r="H194" s="144">
        <v>0</v>
      </c>
      <c r="I194" s="144">
        <v>0</v>
      </c>
      <c r="J194" s="144">
        <v>0</v>
      </c>
      <c r="K194" s="144">
        <v>0</v>
      </c>
      <c r="L194" s="144">
        <v>0</v>
      </c>
      <c r="M194" s="144">
        <v>0</v>
      </c>
      <c r="N194" s="144">
        <v>0</v>
      </c>
      <c r="O194" s="144">
        <v>0</v>
      </c>
      <c r="P194" s="144">
        <f t="shared" si="20"/>
        <v>0</v>
      </c>
      <c r="Q194" s="141"/>
      <c r="R194" s="141"/>
    </row>
    <row r="195" spans="1:18" x14ac:dyDescent="0.25">
      <c r="A195" s="5" t="s">
        <v>162</v>
      </c>
      <c r="B195" s="5" t="s">
        <v>571</v>
      </c>
      <c r="C195" s="146">
        <v>2263</v>
      </c>
      <c r="D195" s="146">
        <v>2263</v>
      </c>
      <c r="E195" s="146">
        <v>0</v>
      </c>
      <c r="F195" s="146">
        <v>0</v>
      </c>
      <c r="G195" s="146">
        <v>0</v>
      </c>
      <c r="H195" s="146">
        <v>0</v>
      </c>
      <c r="I195" s="146">
        <v>0</v>
      </c>
      <c r="J195" s="146">
        <v>0</v>
      </c>
      <c r="K195" s="146">
        <v>0</v>
      </c>
      <c r="L195" s="146">
        <v>0</v>
      </c>
      <c r="M195" s="146">
        <v>0</v>
      </c>
      <c r="N195" s="146">
        <v>0</v>
      </c>
      <c r="O195" s="146">
        <v>0</v>
      </c>
      <c r="P195" s="146">
        <f t="shared" si="20"/>
        <v>2263</v>
      </c>
      <c r="Q195" s="4"/>
      <c r="R195" s="4"/>
    </row>
    <row r="196" spans="1:18" x14ac:dyDescent="0.25">
      <c r="A196" s="5" t="s">
        <v>163</v>
      </c>
      <c r="B196" s="5" t="s">
        <v>571</v>
      </c>
      <c r="C196" s="146">
        <v>500</v>
      </c>
      <c r="D196" s="146">
        <v>500</v>
      </c>
      <c r="E196" s="146">
        <v>0</v>
      </c>
      <c r="F196" s="146">
        <v>0</v>
      </c>
      <c r="G196" s="146">
        <v>0</v>
      </c>
      <c r="H196" s="146">
        <v>0</v>
      </c>
      <c r="I196" s="146">
        <v>0</v>
      </c>
      <c r="J196" s="146">
        <v>0</v>
      </c>
      <c r="K196" s="146">
        <v>0</v>
      </c>
      <c r="L196" s="146">
        <v>0</v>
      </c>
      <c r="M196" s="146">
        <v>0</v>
      </c>
      <c r="N196" s="146">
        <v>0</v>
      </c>
      <c r="O196" s="146">
        <v>0</v>
      </c>
      <c r="P196" s="146">
        <v>500</v>
      </c>
      <c r="Q196" s="4"/>
      <c r="R196" s="4"/>
    </row>
    <row r="197" spans="1:18" x14ac:dyDescent="0.25">
      <c r="A197" s="5" t="s">
        <v>160</v>
      </c>
      <c r="B197" s="5" t="s">
        <v>572</v>
      </c>
      <c r="C197" s="146">
        <v>0</v>
      </c>
      <c r="D197" s="146">
        <v>0</v>
      </c>
      <c r="E197" s="146">
        <v>0</v>
      </c>
      <c r="F197" s="146">
        <v>0</v>
      </c>
      <c r="G197" s="146">
        <v>0</v>
      </c>
      <c r="H197" s="146">
        <v>0</v>
      </c>
      <c r="I197" s="146">
        <v>0</v>
      </c>
      <c r="J197" s="146">
        <v>0</v>
      </c>
      <c r="K197" s="146">
        <v>0</v>
      </c>
      <c r="L197" s="146">
        <v>0</v>
      </c>
      <c r="M197" s="146">
        <v>0</v>
      </c>
      <c r="N197" s="146">
        <v>0</v>
      </c>
      <c r="O197" s="146">
        <v>0</v>
      </c>
      <c r="P197" s="146">
        <v>0</v>
      </c>
      <c r="Q197" s="4"/>
      <c r="R197" s="4"/>
    </row>
    <row r="198" spans="1:18" x14ac:dyDescent="0.25">
      <c r="A198" s="5" t="s">
        <v>161</v>
      </c>
      <c r="B198" s="5" t="s">
        <v>572</v>
      </c>
      <c r="C198" s="146">
        <v>0</v>
      </c>
      <c r="D198" s="146">
        <v>0</v>
      </c>
      <c r="E198" s="146">
        <v>0</v>
      </c>
      <c r="F198" s="146">
        <v>0</v>
      </c>
      <c r="G198" s="146">
        <v>0</v>
      </c>
      <c r="H198" s="146">
        <v>0</v>
      </c>
      <c r="I198" s="146">
        <v>0</v>
      </c>
      <c r="J198" s="146">
        <v>0</v>
      </c>
      <c r="K198" s="146">
        <v>0</v>
      </c>
      <c r="L198" s="146">
        <v>0</v>
      </c>
      <c r="M198" s="146">
        <v>0</v>
      </c>
      <c r="N198" s="146">
        <v>0</v>
      </c>
      <c r="O198" s="146">
        <v>0</v>
      </c>
      <c r="P198" s="146">
        <v>0</v>
      </c>
      <c r="Q198" s="4"/>
      <c r="R198" s="4"/>
    </row>
    <row r="199" spans="1:18" s="136" customFormat="1" x14ac:dyDescent="0.25">
      <c r="A199" s="7" t="s">
        <v>54</v>
      </c>
      <c r="B199" s="7" t="s">
        <v>573</v>
      </c>
      <c r="C199" s="144">
        <f>SUM(C195:C198)</f>
        <v>2763</v>
      </c>
      <c r="D199" s="144">
        <f t="shared" ref="D199:O199" si="31">SUM(D195:D198)</f>
        <v>2763</v>
      </c>
      <c r="E199" s="144">
        <f t="shared" si="31"/>
        <v>0</v>
      </c>
      <c r="F199" s="144">
        <f t="shared" si="31"/>
        <v>0</v>
      </c>
      <c r="G199" s="144">
        <f t="shared" si="31"/>
        <v>0</v>
      </c>
      <c r="H199" s="144">
        <f t="shared" si="31"/>
        <v>0</v>
      </c>
      <c r="I199" s="144">
        <f t="shared" si="31"/>
        <v>0</v>
      </c>
      <c r="J199" s="144">
        <f t="shared" si="31"/>
        <v>0</v>
      </c>
      <c r="K199" s="144">
        <f t="shared" si="31"/>
        <v>0</v>
      </c>
      <c r="L199" s="144">
        <f t="shared" si="31"/>
        <v>0</v>
      </c>
      <c r="M199" s="144">
        <f t="shared" si="31"/>
        <v>0</v>
      </c>
      <c r="N199" s="144">
        <f t="shared" si="31"/>
        <v>0</v>
      </c>
      <c r="O199" s="144">
        <f t="shared" si="31"/>
        <v>0</v>
      </c>
      <c r="P199" s="144">
        <f t="shared" si="20"/>
        <v>2763</v>
      </c>
      <c r="Q199" s="141"/>
      <c r="R199" s="141"/>
    </row>
    <row r="200" spans="1:18" x14ac:dyDescent="0.25">
      <c r="A200" s="39" t="s">
        <v>574</v>
      </c>
      <c r="B200" s="5" t="s">
        <v>575</v>
      </c>
      <c r="C200" s="153">
        <v>0</v>
      </c>
      <c r="D200" s="153">
        <v>0</v>
      </c>
      <c r="E200" s="153">
        <v>0</v>
      </c>
      <c r="F200" s="153">
        <v>0</v>
      </c>
      <c r="G200" s="153">
        <v>0</v>
      </c>
      <c r="H200" s="153">
        <v>0</v>
      </c>
      <c r="I200" s="153">
        <v>0</v>
      </c>
      <c r="J200" s="153">
        <v>0</v>
      </c>
      <c r="K200" s="153">
        <v>0</v>
      </c>
      <c r="L200" s="153">
        <v>0</v>
      </c>
      <c r="M200" s="153">
        <v>0</v>
      </c>
      <c r="N200" s="153">
        <v>0</v>
      </c>
      <c r="O200" s="153">
        <v>0</v>
      </c>
      <c r="P200" s="153">
        <v>0</v>
      </c>
      <c r="Q200" s="4"/>
      <c r="R200" s="4"/>
    </row>
    <row r="201" spans="1:18" x14ac:dyDescent="0.25">
      <c r="A201" s="39" t="s">
        <v>576</v>
      </c>
      <c r="B201" s="5" t="s">
        <v>577</v>
      </c>
      <c r="C201" s="153">
        <v>0</v>
      </c>
      <c r="D201" s="153">
        <v>0</v>
      </c>
      <c r="E201" s="153">
        <v>0</v>
      </c>
      <c r="F201" s="153">
        <v>0</v>
      </c>
      <c r="G201" s="153">
        <v>0</v>
      </c>
      <c r="H201" s="153">
        <v>0</v>
      </c>
      <c r="I201" s="153">
        <v>0</v>
      </c>
      <c r="J201" s="153">
        <v>0</v>
      </c>
      <c r="K201" s="153">
        <v>0</v>
      </c>
      <c r="L201" s="153">
        <v>0</v>
      </c>
      <c r="M201" s="153">
        <v>0</v>
      </c>
      <c r="N201" s="153">
        <v>0</v>
      </c>
      <c r="O201" s="153">
        <v>0</v>
      </c>
      <c r="P201" s="153">
        <v>0</v>
      </c>
      <c r="Q201" s="4"/>
      <c r="R201" s="4"/>
    </row>
    <row r="202" spans="1:18" x14ac:dyDescent="0.25">
      <c r="A202" s="39" t="s">
        <v>578</v>
      </c>
      <c r="B202" s="5" t="s">
        <v>579</v>
      </c>
      <c r="C202" s="153">
        <v>0</v>
      </c>
      <c r="D202" s="153">
        <v>0</v>
      </c>
      <c r="E202" s="153">
        <v>0</v>
      </c>
      <c r="F202" s="153">
        <v>0</v>
      </c>
      <c r="G202" s="153">
        <v>0</v>
      </c>
      <c r="H202" s="153">
        <v>0</v>
      </c>
      <c r="I202" s="153">
        <v>0</v>
      </c>
      <c r="J202" s="153">
        <v>0</v>
      </c>
      <c r="K202" s="153">
        <v>0</v>
      </c>
      <c r="L202" s="153">
        <v>0</v>
      </c>
      <c r="M202" s="153">
        <v>0</v>
      </c>
      <c r="N202" s="153">
        <v>0</v>
      </c>
      <c r="O202" s="153">
        <v>0</v>
      </c>
      <c r="P202" s="153">
        <v>0</v>
      </c>
      <c r="Q202" s="4"/>
      <c r="R202" s="4"/>
    </row>
    <row r="203" spans="1:18" x14ac:dyDescent="0.25">
      <c r="A203" s="39" t="s">
        <v>580</v>
      </c>
      <c r="B203" s="5" t="s">
        <v>581</v>
      </c>
      <c r="C203" s="153">
        <v>0</v>
      </c>
      <c r="D203" s="153">
        <v>0</v>
      </c>
      <c r="E203" s="153">
        <v>0</v>
      </c>
      <c r="F203" s="153">
        <v>0</v>
      </c>
      <c r="G203" s="153">
        <v>0</v>
      </c>
      <c r="H203" s="153">
        <v>0</v>
      </c>
      <c r="I203" s="153">
        <v>0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53">
        <v>0</v>
      </c>
      <c r="Q203" s="4"/>
      <c r="R203" s="4"/>
    </row>
    <row r="204" spans="1:18" x14ac:dyDescent="0.25">
      <c r="A204" s="13" t="s">
        <v>36</v>
      </c>
      <c r="B204" s="5" t="s">
        <v>582</v>
      </c>
      <c r="C204" s="153">
        <v>0</v>
      </c>
      <c r="D204" s="153">
        <v>0</v>
      </c>
      <c r="E204" s="153">
        <v>0</v>
      </c>
      <c r="F204" s="153">
        <v>0</v>
      </c>
      <c r="G204" s="153">
        <v>0</v>
      </c>
      <c r="H204" s="153">
        <v>0</v>
      </c>
      <c r="I204" s="153">
        <v>0</v>
      </c>
      <c r="J204" s="153">
        <v>0</v>
      </c>
      <c r="K204" s="153">
        <v>0</v>
      </c>
      <c r="L204" s="153">
        <v>0</v>
      </c>
      <c r="M204" s="153">
        <v>0</v>
      </c>
      <c r="N204" s="153">
        <v>0</v>
      </c>
      <c r="O204" s="153">
        <v>0</v>
      </c>
      <c r="P204" s="153">
        <v>0</v>
      </c>
      <c r="Q204" s="4"/>
      <c r="R204" s="4"/>
    </row>
    <row r="205" spans="1:18" s="136" customFormat="1" x14ac:dyDescent="0.25">
      <c r="A205" s="15" t="s">
        <v>55</v>
      </c>
      <c r="B205" s="139" t="s">
        <v>584</v>
      </c>
      <c r="C205" s="154">
        <v>0</v>
      </c>
      <c r="D205" s="144">
        <v>0</v>
      </c>
      <c r="E205" s="144">
        <v>0</v>
      </c>
      <c r="F205" s="144">
        <v>0</v>
      </c>
      <c r="G205" s="144">
        <v>0</v>
      </c>
      <c r="H205" s="144">
        <v>0</v>
      </c>
      <c r="I205" s="144">
        <v>0</v>
      </c>
      <c r="J205" s="144">
        <v>0</v>
      </c>
      <c r="K205" s="144">
        <v>0</v>
      </c>
      <c r="L205" s="144">
        <v>0</v>
      </c>
      <c r="M205" s="144">
        <v>0</v>
      </c>
      <c r="N205" s="144">
        <v>0</v>
      </c>
      <c r="O205" s="144">
        <v>0</v>
      </c>
      <c r="P205" s="144">
        <f t="shared" ref="P205:P211" si="32">SUM(D205:O205)</f>
        <v>0</v>
      </c>
      <c r="Q205" s="141"/>
      <c r="R205" s="141"/>
    </row>
    <row r="206" spans="1:18" x14ac:dyDescent="0.25">
      <c r="A206" s="13" t="s">
        <v>585</v>
      </c>
      <c r="B206" s="5" t="s">
        <v>586</v>
      </c>
      <c r="C206" s="153">
        <v>0</v>
      </c>
      <c r="D206" s="153">
        <v>0</v>
      </c>
      <c r="E206" s="153">
        <v>0</v>
      </c>
      <c r="F206" s="153">
        <v>0</v>
      </c>
      <c r="G206" s="153">
        <v>0</v>
      </c>
      <c r="H206" s="153">
        <v>0</v>
      </c>
      <c r="I206" s="153">
        <v>0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53">
        <v>0</v>
      </c>
      <c r="Q206" s="4"/>
      <c r="R206" s="4"/>
    </row>
    <row r="207" spans="1:18" x14ac:dyDescent="0.25">
      <c r="A207" s="13" t="s">
        <v>587</v>
      </c>
      <c r="B207" s="5" t="s">
        <v>588</v>
      </c>
      <c r="C207" s="153">
        <v>0</v>
      </c>
      <c r="D207" s="153">
        <v>0</v>
      </c>
      <c r="E207" s="153">
        <v>0</v>
      </c>
      <c r="F207" s="153">
        <v>0</v>
      </c>
      <c r="G207" s="153">
        <v>0</v>
      </c>
      <c r="H207" s="153">
        <v>0</v>
      </c>
      <c r="I207" s="153">
        <v>0</v>
      </c>
      <c r="J207" s="153">
        <v>0</v>
      </c>
      <c r="K207" s="153">
        <v>0</v>
      </c>
      <c r="L207" s="153">
        <v>0</v>
      </c>
      <c r="M207" s="153">
        <v>0</v>
      </c>
      <c r="N207" s="153">
        <v>0</v>
      </c>
      <c r="O207" s="153">
        <v>0</v>
      </c>
      <c r="P207" s="153">
        <v>0</v>
      </c>
      <c r="Q207" s="4"/>
      <c r="R207" s="4"/>
    </row>
    <row r="208" spans="1:18" x14ac:dyDescent="0.25">
      <c r="A208" s="39" t="s">
        <v>589</v>
      </c>
      <c r="B208" s="5" t="s">
        <v>590</v>
      </c>
      <c r="C208" s="153">
        <v>0</v>
      </c>
      <c r="D208" s="153">
        <v>0</v>
      </c>
      <c r="E208" s="153">
        <v>0</v>
      </c>
      <c r="F208" s="153">
        <v>0</v>
      </c>
      <c r="G208" s="153">
        <v>0</v>
      </c>
      <c r="H208" s="153">
        <v>0</v>
      </c>
      <c r="I208" s="153">
        <v>0</v>
      </c>
      <c r="J208" s="153">
        <v>0</v>
      </c>
      <c r="K208" s="153">
        <v>0</v>
      </c>
      <c r="L208" s="153">
        <v>0</v>
      </c>
      <c r="M208" s="153">
        <v>0</v>
      </c>
      <c r="N208" s="153">
        <v>0</v>
      </c>
      <c r="O208" s="153">
        <v>0</v>
      </c>
      <c r="P208" s="153">
        <v>0</v>
      </c>
      <c r="Q208" s="4"/>
      <c r="R208" s="4"/>
    </row>
    <row r="209" spans="1:18" x14ac:dyDescent="0.25">
      <c r="A209" s="39" t="s">
        <v>37</v>
      </c>
      <c r="B209" s="5" t="s">
        <v>591</v>
      </c>
      <c r="C209" s="153">
        <v>0</v>
      </c>
      <c r="D209" s="153">
        <v>0</v>
      </c>
      <c r="E209" s="153">
        <v>0</v>
      </c>
      <c r="F209" s="153">
        <v>0</v>
      </c>
      <c r="G209" s="153">
        <v>0</v>
      </c>
      <c r="H209" s="153">
        <v>0</v>
      </c>
      <c r="I209" s="153">
        <v>0</v>
      </c>
      <c r="J209" s="153">
        <v>0</v>
      </c>
      <c r="K209" s="153">
        <v>0</v>
      </c>
      <c r="L209" s="153">
        <v>0</v>
      </c>
      <c r="M209" s="153">
        <v>0</v>
      </c>
      <c r="N209" s="153">
        <v>0</v>
      </c>
      <c r="O209" s="153">
        <v>0</v>
      </c>
      <c r="P209" s="153">
        <v>0</v>
      </c>
      <c r="Q209" s="4"/>
      <c r="R209" s="4"/>
    </row>
    <row r="210" spans="1:18" s="136" customFormat="1" x14ac:dyDescent="0.25">
      <c r="A210" s="14" t="s">
        <v>56</v>
      </c>
      <c r="B210" s="139" t="s">
        <v>592</v>
      </c>
      <c r="C210" s="154">
        <v>0</v>
      </c>
      <c r="D210" s="144">
        <v>0</v>
      </c>
      <c r="E210" s="144">
        <v>0</v>
      </c>
      <c r="F210" s="144">
        <v>0</v>
      </c>
      <c r="G210" s="144">
        <v>0</v>
      </c>
      <c r="H210" s="144">
        <v>0</v>
      </c>
      <c r="I210" s="144">
        <v>0</v>
      </c>
      <c r="J210" s="144">
        <v>0</v>
      </c>
      <c r="K210" s="144">
        <v>0</v>
      </c>
      <c r="L210" s="144">
        <v>0</v>
      </c>
      <c r="M210" s="144">
        <v>0</v>
      </c>
      <c r="N210" s="144">
        <v>0</v>
      </c>
      <c r="O210" s="144">
        <v>0</v>
      </c>
      <c r="P210" s="144">
        <f t="shared" si="32"/>
        <v>0</v>
      </c>
      <c r="Q210" s="141"/>
      <c r="R210" s="141"/>
    </row>
    <row r="211" spans="1:18" s="136" customFormat="1" x14ac:dyDescent="0.25">
      <c r="A211" s="15" t="s">
        <v>593</v>
      </c>
      <c r="B211" s="139" t="s">
        <v>594</v>
      </c>
      <c r="C211" s="154">
        <v>0</v>
      </c>
      <c r="D211" s="144">
        <v>0</v>
      </c>
      <c r="E211" s="144">
        <v>0</v>
      </c>
      <c r="F211" s="144">
        <v>0</v>
      </c>
      <c r="G211" s="144">
        <v>0</v>
      </c>
      <c r="H211" s="144">
        <v>0</v>
      </c>
      <c r="I211" s="144">
        <v>0</v>
      </c>
      <c r="J211" s="144">
        <v>0</v>
      </c>
      <c r="K211" s="144">
        <v>0</v>
      </c>
      <c r="L211" s="144">
        <v>0</v>
      </c>
      <c r="M211" s="144">
        <v>0</v>
      </c>
      <c r="N211" s="144">
        <v>0</v>
      </c>
      <c r="O211" s="144">
        <v>0</v>
      </c>
      <c r="P211" s="144">
        <f t="shared" si="32"/>
        <v>0</v>
      </c>
      <c r="Q211" s="141"/>
      <c r="R211" s="141"/>
    </row>
    <row r="212" spans="1:18" s="136" customFormat="1" ht="15.75" x14ac:dyDescent="0.25">
      <c r="A212" s="42" t="s">
        <v>57</v>
      </c>
      <c r="B212" s="140" t="s">
        <v>595</v>
      </c>
      <c r="C212" s="145">
        <f>C189+C194+C199+C205+C210+C211</f>
        <v>2763</v>
      </c>
      <c r="D212" s="145">
        <f t="shared" ref="D212:P212" si="33">D189+D194+D199+D205+D210+D211</f>
        <v>2763</v>
      </c>
      <c r="E212" s="145">
        <f t="shared" si="33"/>
        <v>0</v>
      </c>
      <c r="F212" s="145">
        <f t="shared" si="33"/>
        <v>0</v>
      </c>
      <c r="G212" s="145">
        <f t="shared" si="33"/>
        <v>0</v>
      </c>
      <c r="H212" s="145">
        <f t="shared" si="33"/>
        <v>0</v>
      </c>
      <c r="I212" s="145">
        <f t="shared" si="33"/>
        <v>0</v>
      </c>
      <c r="J212" s="145">
        <f t="shared" si="33"/>
        <v>0</v>
      </c>
      <c r="K212" s="145">
        <f t="shared" si="33"/>
        <v>0</v>
      </c>
      <c r="L212" s="145">
        <f t="shared" si="33"/>
        <v>0</v>
      </c>
      <c r="M212" s="145">
        <f t="shared" si="33"/>
        <v>0</v>
      </c>
      <c r="N212" s="145">
        <f t="shared" si="33"/>
        <v>0</v>
      </c>
      <c r="O212" s="145">
        <f t="shared" si="33"/>
        <v>0</v>
      </c>
      <c r="P212" s="145">
        <f t="shared" si="33"/>
        <v>2763</v>
      </c>
      <c r="Q212" s="141"/>
      <c r="R212" s="141"/>
    </row>
    <row r="213" spans="1:18" s="136" customFormat="1" ht="15.75" x14ac:dyDescent="0.25">
      <c r="A213" s="47" t="s">
        <v>39</v>
      </c>
      <c r="B213" s="47"/>
      <c r="C213" s="155">
        <f>C185+C212</f>
        <v>27476</v>
      </c>
      <c r="D213" s="155">
        <f>D185+D212</f>
        <v>4517.25</v>
      </c>
      <c r="E213" s="155">
        <f t="shared" ref="E213:O213" si="34">E185+E212</f>
        <v>1753</v>
      </c>
      <c r="F213" s="155">
        <f t="shared" si="34"/>
        <v>2560</v>
      </c>
      <c r="G213" s="155">
        <f t="shared" si="34"/>
        <v>1672</v>
      </c>
      <c r="H213" s="155">
        <f t="shared" si="34"/>
        <v>4472</v>
      </c>
      <c r="I213" s="155">
        <f t="shared" si="34"/>
        <v>1672</v>
      </c>
      <c r="J213" s="155">
        <f t="shared" si="34"/>
        <v>1672</v>
      </c>
      <c r="K213" s="155">
        <f t="shared" si="34"/>
        <v>1672</v>
      </c>
      <c r="L213" s="155">
        <f t="shared" si="34"/>
        <v>2467</v>
      </c>
      <c r="M213" s="155">
        <f t="shared" si="34"/>
        <v>1674</v>
      </c>
      <c r="N213" s="155">
        <f t="shared" si="34"/>
        <v>1671</v>
      </c>
      <c r="O213" s="155">
        <f t="shared" si="34"/>
        <v>1674</v>
      </c>
      <c r="P213" s="155">
        <f>SUM(D213:O213)</f>
        <v>27476.25</v>
      </c>
      <c r="Q213" s="135"/>
      <c r="R213" s="135"/>
    </row>
    <row r="214" spans="1:18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</sheetData>
  <mergeCells count="2">
    <mergeCell ref="A2:P2"/>
    <mergeCell ref="A3:P3"/>
  </mergeCells>
  <phoneticPr fontId="46" type="noConversion"/>
  <pageMargins left="0.70866141732283472" right="0.70866141732283472" top="0.39" bottom="0.74803149606299213" header="0.19" footer="0.31496062992125984"/>
  <pageSetup paperSize="9" scale="34" fitToHeight="2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>
      <selection activeCell="E24" sqref="E24"/>
    </sheetView>
  </sheetViews>
  <sheetFormatPr defaultRowHeight="15" x14ac:dyDescent="0.25"/>
  <cols>
    <col min="1" max="1" width="49.140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 s="104" customFormat="1" x14ac:dyDescent="0.25">
      <c r="A1" s="128"/>
    </row>
    <row r="2" spans="1:9" ht="30.75" customHeight="1" x14ac:dyDescent="0.25">
      <c r="A2" s="205" t="s">
        <v>729</v>
      </c>
      <c r="B2" s="210"/>
      <c r="C2" s="210"/>
      <c r="D2" s="210"/>
      <c r="E2" s="210"/>
      <c r="F2" s="210"/>
      <c r="G2" s="210"/>
      <c r="H2" s="210"/>
      <c r="I2" s="210"/>
    </row>
    <row r="3" spans="1:9" ht="23.25" customHeight="1" x14ac:dyDescent="0.25">
      <c r="A3" s="208" t="s">
        <v>233</v>
      </c>
      <c r="B3" s="206"/>
      <c r="C3" s="206"/>
      <c r="D3" s="206"/>
      <c r="E3" s="206"/>
      <c r="F3" s="206"/>
      <c r="G3" s="206"/>
      <c r="H3" s="206"/>
      <c r="I3" s="206"/>
    </row>
    <row r="5" spans="1:9" x14ac:dyDescent="0.25">
      <c r="A5" s="4" t="s">
        <v>196</v>
      </c>
    </row>
    <row r="6" spans="1:9" ht="36.75" x14ac:dyDescent="0.25">
      <c r="A6" s="97" t="s">
        <v>255</v>
      </c>
      <c r="B6" s="98" t="s">
        <v>256</v>
      </c>
      <c r="C6" s="98" t="s">
        <v>257</v>
      </c>
      <c r="D6" s="98" t="s">
        <v>735</v>
      </c>
      <c r="E6" s="98" t="s">
        <v>722</v>
      </c>
      <c r="F6" s="98" t="s">
        <v>723</v>
      </c>
      <c r="G6" s="98" t="s">
        <v>736</v>
      </c>
      <c r="H6" s="98" t="s">
        <v>737</v>
      </c>
      <c r="I6" s="102" t="s">
        <v>258</v>
      </c>
    </row>
    <row r="7" spans="1:9" x14ac:dyDescent="0.25">
      <c r="A7" s="100" t="s">
        <v>259</v>
      </c>
      <c r="B7" s="177"/>
      <c r="C7" s="177">
        <v>0</v>
      </c>
      <c r="D7" s="177">
        <v>0</v>
      </c>
      <c r="E7" s="177">
        <v>0</v>
      </c>
      <c r="F7" s="177">
        <v>0</v>
      </c>
      <c r="G7" s="177">
        <v>0</v>
      </c>
      <c r="H7" s="177">
        <f t="shared" ref="H7:I10" si="0">SUM(B7:G7)</f>
        <v>0</v>
      </c>
      <c r="I7" s="177">
        <f t="shared" si="0"/>
        <v>0</v>
      </c>
    </row>
    <row r="8" spans="1:9" x14ac:dyDescent="0.25">
      <c r="A8" s="100" t="s">
        <v>260</v>
      </c>
      <c r="B8" s="177"/>
      <c r="C8" s="177">
        <v>0</v>
      </c>
      <c r="D8" s="177">
        <v>0</v>
      </c>
      <c r="E8" s="177">
        <v>0</v>
      </c>
      <c r="F8" s="177">
        <v>0</v>
      </c>
      <c r="G8" s="177">
        <v>0</v>
      </c>
      <c r="H8" s="177">
        <v>0</v>
      </c>
      <c r="I8" s="177">
        <f t="shared" si="0"/>
        <v>0</v>
      </c>
    </row>
    <row r="9" spans="1:9" x14ac:dyDescent="0.25">
      <c r="A9" s="100" t="s">
        <v>261</v>
      </c>
      <c r="B9" s="177"/>
      <c r="C9" s="177">
        <v>0</v>
      </c>
      <c r="D9" s="177">
        <v>0</v>
      </c>
      <c r="E9" s="177">
        <v>0</v>
      </c>
      <c r="F9" s="177">
        <v>0</v>
      </c>
      <c r="G9" s="177">
        <v>0</v>
      </c>
      <c r="H9" s="177">
        <f t="shared" si="0"/>
        <v>0</v>
      </c>
      <c r="I9" s="177">
        <f t="shared" si="0"/>
        <v>0</v>
      </c>
    </row>
    <row r="10" spans="1:9" x14ac:dyDescent="0.25">
      <c r="A10" s="100" t="s">
        <v>262</v>
      </c>
      <c r="B10" s="177"/>
      <c r="C10" s="177">
        <v>0</v>
      </c>
      <c r="D10" s="177">
        <v>0</v>
      </c>
      <c r="E10" s="177">
        <v>0</v>
      </c>
      <c r="F10" s="177">
        <v>0</v>
      </c>
      <c r="G10" s="177">
        <v>0</v>
      </c>
      <c r="H10" s="177">
        <f t="shared" si="0"/>
        <v>0</v>
      </c>
      <c r="I10" s="177">
        <f t="shared" si="0"/>
        <v>0</v>
      </c>
    </row>
    <row r="11" spans="1:9" ht="16.5" x14ac:dyDescent="0.3">
      <c r="A11" s="101" t="s">
        <v>263</v>
      </c>
      <c r="B11" s="99"/>
      <c r="C11" s="178">
        <f t="shared" ref="C11:I11" si="1">SUM(C7:C10)</f>
        <v>0</v>
      </c>
      <c r="D11" s="178">
        <f t="shared" si="1"/>
        <v>0</v>
      </c>
      <c r="E11" s="178">
        <f t="shared" si="1"/>
        <v>0</v>
      </c>
      <c r="F11" s="178">
        <f t="shared" si="1"/>
        <v>0</v>
      </c>
      <c r="G11" s="178">
        <f t="shared" si="1"/>
        <v>0</v>
      </c>
      <c r="H11" s="178">
        <f t="shared" si="1"/>
        <v>0</v>
      </c>
      <c r="I11" s="178">
        <f t="shared" si="1"/>
        <v>0</v>
      </c>
    </row>
  </sheetData>
  <mergeCells count="2">
    <mergeCell ref="A2:I2"/>
    <mergeCell ref="A3:I3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93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activeCell="D22" sqref="D22"/>
    </sheetView>
  </sheetViews>
  <sheetFormatPr defaultRowHeight="15" x14ac:dyDescent="0.25"/>
  <cols>
    <col min="1" max="1" width="107.85546875" customWidth="1"/>
    <col min="3" max="3" width="10.140625" customWidth="1"/>
    <col min="4" max="4" width="12.28515625" customWidth="1"/>
  </cols>
  <sheetData>
    <row r="1" spans="1:5" s="104" customFormat="1" x14ac:dyDescent="0.25">
      <c r="A1" s="128"/>
    </row>
    <row r="2" spans="1:5" ht="27" customHeight="1" x14ac:dyDescent="0.25">
      <c r="A2" s="205" t="s">
        <v>729</v>
      </c>
      <c r="B2" s="210"/>
      <c r="C2" s="210"/>
      <c r="D2" s="210"/>
      <c r="E2" s="210"/>
    </row>
    <row r="3" spans="1:5" ht="22.5" customHeight="1" x14ac:dyDescent="0.25">
      <c r="A3" s="208" t="s">
        <v>234</v>
      </c>
      <c r="B3" s="206"/>
      <c r="C3" s="206"/>
      <c r="D3" s="206"/>
      <c r="E3" s="206"/>
    </row>
    <row r="4" spans="1:5" ht="18" x14ac:dyDescent="0.25">
      <c r="A4" s="86"/>
    </row>
    <row r="5" spans="1:5" x14ac:dyDescent="0.25">
      <c r="A5" s="4" t="s">
        <v>196</v>
      </c>
    </row>
    <row r="6" spans="1:5" ht="45.75" customHeight="1" x14ac:dyDescent="0.25">
      <c r="A6" s="87" t="s">
        <v>293</v>
      </c>
      <c r="B6" s="88" t="s">
        <v>294</v>
      </c>
      <c r="C6" s="77" t="s">
        <v>225</v>
      </c>
      <c r="D6" s="77" t="s">
        <v>226</v>
      </c>
      <c r="E6" s="77" t="s">
        <v>227</v>
      </c>
    </row>
    <row r="7" spans="1:5" ht="30" x14ac:dyDescent="0.25">
      <c r="A7" s="179" t="s">
        <v>0</v>
      </c>
      <c r="B7" s="54" t="s">
        <v>531</v>
      </c>
      <c r="C7" s="112">
        <v>0</v>
      </c>
      <c r="D7" s="112">
        <v>0</v>
      </c>
      <c r="E7" s="112">
        <v>0</v>
      </c>
    </row>
    <row r="8" spans="1:5" ht="30" x14ac:dyDescent="0.25">
      <c r="A8" s="179" t="s">
        <v>1</v>
      </c>
      <c r="B8" s="41" t="s">
        <v>555</v>
      </c>
      <c r="C8" s="112">
        <v>0</v>
      </c>
      <c r="D8" s="112">
        <v>0</v>
      </c>
      <c r="E8" s="112">
        <v>0</v>
      </c>
    </row>
    <row r="9" spans="1:5" ht="15" customHeight="1" x14ac:dyDescent="0.25">
      <c r="A9" s="82" t="s">
        <v>62</v>
      </c>
      <c r="B9" s="82" t="s">
        <v>507</v>
      </c>
      <c r="C9" s="44">
        <v>0</v>
      </c>
      <c r="D9" s="44">
        <v>0</v>
      </c>
      <c r="E9" s="44">
        <v>0</v>
      </c>
    </row>
    <row r="10" spans="1:5" ht="15" customHeight="1" x14ac:dyDescent="0.25">
      <c r="A10" s="82" t="s">
        <v>63</v>
      </c>
      <c r="B10" s="82" t="s">
        <v>507</v>
      </c>
      <c r="C10" s="44">
        <v>0</v>
      </c>
      <c r="D10" s="44">
        <v>0</v>
      </c>
      <c r="E10" s="44">
        <v>0</v>
      </c>
    </row>
    <row r="11" spans="1:5" ht="15" customHeight="1" x14ac:dyDescent="0.25">
      <c r="A11" s="82" t="s">
        <v>64</v>
      </c>
      <c r="B11" s="82" t="s">
        <v>507</v>
      </c>
      <c r="C11" s="44">
        <v>0</v>
      </c>
      <c r="D11" s="44">
        <v>0</v>
      </c>
      <c r="E11" s="44">
        <v>0</v>
      </c>
    </row>
    <row r="12" spans="1:5" ht="15" customHeight="1" x14ac:dyDescent="0.25">
      <c r="A12" s="82" t="s">
        <v>65</v>
      </c>
      <c r="B12" s="82" t="s">
        <v>507</v>
      </c>
      <c r="C12" s="44">
        <v>0</v>
      </c>
      <c r="D12" s="44">
        <v>0</v>
      </c>
      <c r="E12" s="44">
        <v>0</v>
      </c>
    </row>
    <row r="13" spans="1:5" ht="15" customHeight="1" x14ac:dyDescent="0.25">
      <c r="A13" s="82" t="s">
        <v>705</v>
      </c>
      <c r="B13" s="90" t="s">
        <v>514</v>
      </c>
      <c r="C13" s="44">
        <v>0</v>
      </c>
      <c r="D13" s="44">
        <v>0</v>
      </c>
      <c r="E13" s="44">
        <v>0</v>
      </c>
    </row>
    <row r="14" spans="1:5" ht="15" customHeight="1" x14ac:dyDescent="0.25">
      <c r="A14" s="82" t="s">
        <v>703</v>
      </c>
      <c r="B14" s="90" t="s">
        <v>508</v>
      </c>
      <c r="C14" s="44">
        <v>0</v>
      </c>
      <c r="D14" s="44">
        <v>0</v>
      </c>
      <c r="E14" s="44">
        <v>0</v>
      </c>
    </row>
    <row r="15" spans="1:5" ht="30" x14ac:dyDescent="0.25">
      <c r="A15" s="179" t="s">
        <v>2</v>
      </c>
      <c r="B15" s="45" t="s">
        <v>223</v>
      </c>
      <c r="C15" s="112">
        <v>0</v>
      </c>
      <c r="D15" s="112">
        <v>0</v>
      </c>
      <c r="E15" s="112">
        <v>0</v>
      </c>
    </row>
    <row r="16" spans="1:5" ht="15" customHeight="1" x14ac:dyDescent="0.25">
      <c r="A16" s="89"/>
      <c r="B16" s="44" t="s">
        <v>527</v>
      </c>
      <c r="C16" s="44">
        <v>0</v>
      </c>
      <c r="D16" s="44">
        <v>0</v>
      </c>
      <c r="E16" s="44">
        <v>0</v>
      </c>
    </row>
    <row r="17" spans="1:5" ht="15" customHeight="1" x14ac:dyDescent="0.25">
      <c r="A17" s="89"/>
      <c r="B17" s="44" t="s">
        <v>547</v>
      </c>
      <c r="C17" s="44">
        <v>0</v>
      </c>
      <c r="D17" s="44">
        <v>0</v>
      </c>
      <c r="E17" s="44">
        <v>0</v>
      </c>
    </row>
    <row r="18" spans="1:5" ht="30" x14ac:dyDescent="0.25">
      <c r="A18" s="179" t="s">
        <v>3</v>
      </c>
      <c r="B18" s="45" t="s">
        <v>224</v>
      </c>
      <c r="C18" s="112">
        <v>0</v>
      </c>
      <c r="D18" s="112">
        <v>0</v>
      </c>
      <c r="E18" s="112">
        <v>0</v>
      </c>
    </row>
    <row r="19" spans="1:5" ht="15" customHeight="1" x14ac:dyDescent="0.25">
      <c r="A19" s="89" t="s">
        <v>222</v>
      </c>
      <c r="B19" s="45"/>
      <c r="C19" s="112">
        <v>0</v>
      </c>
      <c r="D19" s="112">
        <v>0</v>
      </c>
      <c r="E19" s="112">
        <v>0</v>
      </c>
    </row>
    <row r="20" spans="1:5" ht="15" customHeight="1" x14ac:dyDescent="0.25"/>
    <row r="21" spans="1:5" ht="15" customHeight="1" x14ac:dyDescent="0.25"/>
    <row r="22" spans="1:5" ht="15" customHeight="1" x14ac:dyDescent="0.25"/>
  </sheetData>
  <mergeCells count="2">
    <mergeCell ref="A2:E2"/>
    <mergeCell ref="A3:E3"/>
  </mergeCells>
  <phoneticPr fontId="46" type="noConversion"/>
  <pageMargins left="0.56999999999999995" right="0.19" top="0.46" bottom="0.74803149606299213" header="0.31496062992125984" footer="0.31496062992125984"/>
  <pageSetup paperSize="9" scale="9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Y173"/>
  <sheetViews>
    <sheetView zoomScale="75" zoomScaleNormal="75" workbookViewId="0">
      <selection sqref="A1:F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6" width="18.85546875" customWidth="1"/>
  </cols>
  <sheetData>
    <row r="1" spans="1:6" ht="28.5" customHeight="1" x14ac:dyDescent="0.25">
      <c r="A1" s="209" t="s">
        <v>745</v>
      </c>
      <c r="B1" s="209"/>
      <c r="C1" s="209"/>
      <c r="D1" s="209"/>
      <c r="E1" s="209"/>
      <c r="F1" s="209"/>
    </row>
    <row r="3" spans="1:6" ht="21" customHeight="1" x14ac:dyDescent="0.25">
      <c r="A3" s="205" t="s">
        <v>729</v>
      </c>
      <c r="B3" s="206"/>
      <c r="C3" s="206"/>
      <c r="D3" s="206"/>
      <c r="E3" s="206"/>
      <c r="F3" s="207"/>
    </row>
    <row r="4" spans="1:6" ht="18.75" customHeight="1" x14ac:dyDescent="0.25">
      <c r="A4" s="208" t="s">
        <v>86</v>
      </c>
      <c r="B4" s="206"/>
      <c r="C4" s="206"/>
      <c r="D4" s="206"/>
      <c r="E4" s="206"/>
      <c r="F4" s="207"/>
    </row>
    <row r="5" spans="1:6" ht="18" x14ac:dyDescent="0.25">
      <c r="A5" s="52"/>
    </row>
    <row r="6" spans="1:6" x14ac:dyDescent="0.25">
      <c r="A6" s="4" t="s">
        <v>196</v>
      </c>
    </row>
    <row r="7" spans="1:6" ht="45" x14ac:dyDescent="0.3">
      <c r="A7" s="2" t="s">
        <v>293</v>
      </c>
      <c r="B7" s="3" t="s">
        <v>294</v>
      </c>
      <c r="C7" s="65" t="s">
        <v>113</v>
      </c>
      <c r="D7" s="65" t="s">
        <v>114</v>
      </c>
      <c r="E7" s="65" t="s">
        <v>115</v>
      </c>
      <c r="F7" s="110" t="s">
        <v>237</v>
      </c>
    </row>
    <row r="8" spans="1:6" x14ac:dyDescent="0.25">
      <c r="A8" s="30" t="s">
        <v>295</v>
      </c>
      <c r="B8" s="31" t="s">
        <v>296</v>
      </c>
      <c r="C8" s="120">
        <v>3703</v>
      </c>
      <c r="D8" s="120">
        <v>0</v>
      </c>
      <c r="E8" s="120">
        <v>0</v>
      </c>
      <c r="F8" s="120">
        <f>C8+D8+E8</f>
        <v>3703</v>
      </c>
    </row>
    <row r="9" spans="1:6" x14ac:dyDescent="0.25">
      <c r="A9" s="30" t="s">
        <v>297</v>
      </c>
      <c r="B9" s="32" t="s">
        <v>298</v>
      </c>
      <c r="C9" s="120">
        <v>0</v>
      </c>
      <c r="D9" s="120">
        <v>0</v>
      </c>
      <c r="E9" s="120">
        <f t="shared" ref="E9:E40" si="0">SUM(E8)</f>
        <v>0</v>
      </c>
      <c r="F9" s="120">
        <f t="shared" ref="F9:F72" si="1">C9+D9+E9</f>
        <v>0</v>
      </c>
    </row>
    <row r="10" spans="1:6" x14ac:dyDescent="0.25">
      <c r="A10" s="30" t="s">
        <v>299</v>
      </c>
      <c r="B10" s="32" t="s">
        <v>300</v>
      </c>
      <c r="C10" s="120">
        <v>0</v>
      </c>
      <c r="D10" s="120">
        <v>0</v>
      </c>
      <c r="E10" s="120">
        <f t="shared" si="0"/>
        <v>0</v>
      </c>
      <c r="F10" s="120">
        <f t="shared" si="1"/>
        <v>0</v>
      </c>
    </row>
    <row r="11" spans="1:6" x14ac:dyDescent="0.25">
      <c r="A11" s="33" t="s">
        <v>301</v>
      </c>
      <c r="B11" s="32" t="s">
        <v>302</v>
      </c>
      <c r="C11" s="120">
        <v>0</v>
      </c>
      <c r="D11" s="120">
        <v>0</v>
      </c>
      <c r="E11" s="120">
        <f t="shared" si="0"/>
        <v>0</v>
      </c>
      <c r="F11" s="120">
        <f t="shared" si="1"/>
        <v>0</v>
      </c>
    </row>
    <row r="12" spans="1:6" x14ac:dyDescent="0.25">
      <c r="A12" s="33" t="s">
        <v>303</v>
      </c>
      <c r="B12" s="32" t="s">
        <v>304</v>
      </c>
      <c r="C12" s="120">
        <v>0</v>
      </c>
      <c r="D12" s="120">
        <v>0</v>
      </c>
      <c r="E12" s="120">
        <f t="shared" si="0"/>
        <v>0</v>
      </c>
      <c r="F12" s="120">
        <f t="shared" si="1"/>
        <v>0</v>
      </c>
    </row>
    <row r="13" spans="1:6" x14ac:dyDescent="0.25">
      <c r="A13" s="33" t="s">
        <v>305</v>
      </c>
      <c r="B13" s="32" t="s">
        <v>306</v>
      </c>
      <c r="C13" s="120">
        <v>0</v>
      </c>
      <c r="D13" s="120">
        <v>0</v>
      </c>
      <c r="E13" s="120">
        <f t="shared" si="0"/>
        <v>0</v>
      </c>
      <c r="F13" s="120">
        <f t="shared" si="1"/>
        <v>0</v>
      </c>
    </row>
    <row r="14" spans="1:6" x14ac:dyDescent="0.25">
      <c r="A14" s="33" t="s">
        <v>307</v>
      </c>
      <c r="B14" s="32" t="s">
        <v>308</v>
      </c>
      <c r="C14" s="120">
        <v>240</v>
      </c>
      <c r="D14" s="120">
        <v>0</v>
      </c>
      <c r="E14" s="120">
        <f t="shared" si="0"/>
        <v>0</v>
      </c>
      <c r="F14" s="120">
        <f t="shared" si="1"/>
        <v>240</v>
      </c>
    </row>
    <row r="15" spans="1:6" x14ac:dyDescent="0.25">
      <c r="A15" s="33" t="s">
        <v>309</v>
      </c>
      <c r="B15" s="32" t="s">
        <v>310</v>
      </c>
      <c r="C15" s="120">
        <v>0</v>
      </c>
      <c r="D15" s="120">
        <v>0</v>
      </c>
      <c r="E15" s="120">
        <f t="shared" si="0"/>
        <v>0</v>
      </c>
      <c r="F15" s="120">
        <f t="shared" si="1"/>
        <v>0</v>
      </c>
    </row>
    <row r="16" spans="1:6" x14ac:dyDescent="0.25">
      <c r="A16" s="5" t="s">
        <v>311</v>
      </c>
      <c r="B16" s="32" t="s">
        <v>312</v>
      </c>
      <c r="C16" s="120">
        <v>0</v>
      </c>
      <c r="D16" s="120">
        <v>0</v>
      </c>
      <c r="E16" s="120">
        <f t="shared" si="0"/>
        <v>0</v>
      </c>
      <c r="F16" s="120">
        <f t="shared" si="1"/>
        <v>0</v>
      </c>
    </row>
    <row r="17" spans="1:6" x14ac:dyDescent="0.25">
      <c r="A17" s="5" t="s">
        <v>313</v>
      </c>
      <c r="B17" s="32" t="s">
        <v>314</v>
      </c>
      <c r="C17" s="120">
        <v>0</v>
      </c>
      <c r="D17" s="120">
        <v>0</v>
      </c>
      <c r="E17" s="120">
        <f t="shared" si="0"/>
        <v>0</v>
      </c>
      <c r="F17" s="120">
        <f t="shared" si="1"/>
        <v>0</v>
      </c>
    </row>
    <row r="18" spans="1:6" x14ac:dyDescent="0.25">
      <c r="A18" s="5" t="s">
        <v>315</v>
      </c>
      <c r="B18" s="32" t="s">
        <v>316</v>
      </c>
      <c r="C18" s="120">
        <v>0</v>
      </c>
      <c r="D18" s="120">
        <v>0</v>
      </c>
      <c r="E18" s="120">
        <f t="shared" si="0"/>
        <v>0</v>
      </c>
      <c r="F18" s="120">
        <f t="shared" si="1"/>
        <v>0</v>
      </c>
    </row>
    <row r="19" spans="1:6" x14ac:dyDescent="0.25">
      <c r="A19" s="5" t="s">
        <v>317</v>
      </c>
      <c r="B19" s="32" t="s">
        <v>318</v>
      </c>
      <c r="C19" s="120">
        <v>0</v>
      </c>
      <c r="D19" s="120">
        <v>0</v>
      </c>
      <c r="E19" s="120">
        <f t="shared" si="0"/>
        <v>0</v>
      </c>
      <c r="F19" s="120">
        <f t="shared" si="1"/>
        <v>0</v>
      </c>
    </row>
    <row r="20" spans="1:6" x14ac:dyDescent="0.25">
      <c r="A20" s="5" t="s">
        <v>658</v>
      </c>
      <c r="B20" s="32" t="s">
        <v>319</v>
      </c>
      <c r="C20" s="120">
        <v>0</v>
      </c>
      <c r="D20" s="120">
        <v>0</v>
      </c>
      <c r="E20" s="120">
        <f t="shared" si="0"/>
        <v>0</v>
      </c>
      <c r="F20" s="120">
        <f t="shared" si="1"/>
        <v>0</v>
      </c>
    </row>
    <row r="21" spans="1:6" x14ac:dyDescent="0.25">
      <c r="A21" s="34" t="s">
        <v>596</v>
      </c>
      <c r="B21" s="35" t="s">
        <v>320</v>
      </c>
      <c r="C21" s="121">
        <f>SUM(C8:C20)</f>
        <v>3943</v>
      </c>
      <c r="D21" s="121">
        <v>0</v>
      </c>
      <c r="E21" s="121">
        <f t="shared" si="0"/>
        <v>0</v>
      </c>
      <c r="F21" s="121">
        <f t="shared" si="1"/>
        <v>3943</v>
      </c>
    </row>
    <row r="22" spans="1:6" x14ac:dyDescent="0.25">
      <c r="A22" s="5" t="s">
        <v>321</v>
      </c>
      <c r="B22" s="32" t="s">
        <v>322</v>
      </c>
      <c r="C22" s="120">
        <v>4265</v>
      </c>
      <c r="D22" s="120">
        <v>0</v>
      </c>
      <c r="E22" s="120">
        <f t="shared" si="0"/>
        <v>0</v>
      </c>
      <c r="F22" s="120">
        <f t="shared" si="1"/>
        <v>4265</v>
      </c>
    </row>
    <row r="23" spans="1:6" x14ac:dyDescent="0.25">
      <c r="A23" s="5" t="s">
        <v>323</v>
      </c>
      <c r="B23" s="32" t="s">
        <v>324</v>
      </c>
      <c r="C23" s="120">
        <v>0</v>
      </c>
      <c r="D23" s="120">
        <v>0</v>
      </c>
      <c r="E23" s="120">
        <f t="shared" si="0"/>
        <v>0</v>
      </c>
      <c r="F23" s="120">
        <f t="shared" si="1"/>
        <v>0</v>
      </c>
    </row>
    <row r="24" spans="1:6" x14ac:dyDescent="0.25">
      <c r="A24" s="6" t="s">
        <v>325</v>
      </c>
      <c r="B24" s="32" t="s">
        <v>326</v>
      </c>
      <c r="C24" s="120">
        <v>240</v>
      </c>
      <c r="D24" s="120">
        <v>0</v>
      </c>
      <c r="E24" s="120">
        <f t="shared" si="0"/>
        <v>0</v>
      </c>
      <c r="F24" s="120">
        <f t="shared" si="1"/>
        <v>240</v>
      </c>
    </row>
    <row r="25" spans="1:6" x14ac:dyDescent="0.25">
      <c r="A25" s="7" t="s">
        <v>597</v>
      </c>
      <c r="B25" s="35" t="s">
        <v>327</v>
      </c>
      <c r="C25" s="121">
        <f>SUM(C22:C24)</f>
        <v>4505</v>
      </c>
      <c r="D25" s="121">
        <v>0</v>
      </c>
      <c r="E25" s="121">
        <f t="shared" si="0"/>
        <v>0</v>
      </c>
      <c r="F25" s="121">
        <f t="shared" si="1"/>
        <v>4505</v>
      </c>
    </row>
    <row r="26" spans="1:6" x14ac:dyDescent="0.25">
      <c r="A26" s="55" t="s">
        <v>688</v>
      </c>
      <c r="B26" s="56" t="s">
        <v>328</v>
      </c>
      <c r="C26" s="121">
        <f>C21+C25</f>
        <v>8448</v>
      </c>
      <c r="D26" s="121">
        <v>0</v>
      </c>
      <c r="E26" s="121">
        <f t="shared" si="0"/>
        <v>0</v>
      </c>
      <c r="F26" s="121">
        <f t="shared" si="1"/>
        <v>8448</v>
      </c>
    </row>
    <row r="27" spans="1:6" x14ac:dyDescent="0.25">
      <c r="A27" s="41" t="s">
        <v>659</v>
      </c>
      <c r="B27" s="56" t="s">
        <v>329</v>
      </c>
      <c r="C27" s="121">
        <v>1684</v>
      </c>
      <c r="D27" s="121">
        <v>0</v>
      </c>
      <c r="E27" s="121">
        <f t="shared" si="0"/>
        <v>0</v>
      </c>
      <c r="F27" s="121">
        <f t="shared" si="1"/>
        <v>1684</v>
      </c>
    </row>
    <row r="28" spans="1:6" x14ac:dyDescent="0.25">
      <c r="A28" s="5" t="s">
        <v>330</v>
      </c>
      <c r="B28" s="32" t="s">
        <v>331</v>
      </c>
      <c r="C28" s="120">
        <v>20</v>
      </c>
      <c r="D28" s="120">
        <v>0</v>
      </c>
      <c r="E28" s="120">
        <f t="shared" si="0"/>
        <v>0</v>
      </c>
      <c r="F28" s="120">
        <f t="shared" si="1"/>
        <v>20</v>
      </c>
    </row>
    <row r="29" spans="1:6" x14ac:dyDescent="0.25">
      <c r="A29" s="5" t="s">
        <v>332</v>
      </c>
      <c r="B29" s="32" t="s">
        <v>333</v>
      </c>
      <c r="C29" s="120">
        <v>1122</v>
      </c>
      <c r="D29" s="120">
        <v>0</v>
      </c>
      <c r="E29" s="120">
        <f t="shared" si="0"/>
        <v>0</v>
      </c>
      <c r="F29" s="120">
        <f t="shared" si="1"/>
        <v>1122</v>
      </c>
    </row>
    <row r="30" spans="1:6" x14ac:dyDescent="0.25">
      <c r="A30" s="5" t="s">
        <v>334</v>
      </c>
      <c r="B30" s="32" t="s">
        <v>335</v>
      </c>
      <c r="C30" s="120">
        <v>0</v>
      </c>
      <c r="D30" s="120">
        <v>0</v>
      </c>
      <c r="E30" s="120">
        <f t="shared" si="0"/>
        <v>0</v>
      </c>
      <c r="F30" s="120">
        <f t="shared" si="1"/>
        <v>0</v>
      </c>
    </row>
    <row r="31" spans="1:6" x14ac:dyDescent="0.25">
      <c r="A31" s="7" t="s">
        <v>598</v>
      </c>
      <c r="B31" s="35" t="s">
        <v>336</v>
      </c>
      <c r="C31" s="121">
        <f>SUM(C28:C30)</f>
        <v>1142</v>
      </c>
      <c r="D31" s="121">
        <v>0</v>
      </c>
      <c r="E31" s="121">
        <f t="shared" si="0"/>
        <v>0</v>
      </c>
      <c r="F31" s="121">
        <f t="shared" si="1"/>
        <v>1142</v>
      </c>
    </row>
    <row r="32" spans="1:6" x14ac:dyDescent="0.25">
      <c r="A32" s="5" t="s">
        <v>337</v>
      </c>
      <c r="B32" s="32" t="s">
        <v>338</v>
      </c>
      <c r="C32" s="120">
        <v>30</v>
      </c>
      <c r="D32" s="120">
        <v>0</v>
      </c>
      <c r="E32" s="120">
        <f t="shared" si="0"/>
        <v>0</v>
      </c>
      <c r="F32" s="120">
        <f t="shared" si="1"/>
        <v>30</v>
      </c>
    </row>
    <row r="33" spans="1:6" x14ac:dyDescent="0.25">
      <c r="A33" s="5" t="s">
        <v>339</v>
      </c>
      <c r="B33" s="32" t="s">
        <v>340</v>
      </c>
      <c r="C33" s="120">
        <v>34</v>
      </c>
      <c r="D33" s="120">
        <v>0</v>
      </c>
      <c r="E33" s="120">
        <f t="shared" si="0"/>
        <v>0</v>
      </c>
      <c r="F33" s="120">
        <f t="shared" si="1"/>
        <v>34</v>
      </c>
    </row>
    <row r="34" spans="1:6" ht="15" customHeight="1" x14ac:dyDescent="0.25">
      <c r="A34" s="7" t="s">
        <v>689</v>
      </c>
      <c r="B34" s="35" t="s">
        <v>341</v>
      </c>
      <c r="C34" s="121">
        <f>SUM(C32:C33)</f>
        <v>64</v>
      </c>
      <c r="D34" s="121">
        <v>0</v>
      </c>
      <c r="E34" s="121">
        <f t="shared" si="0"/>
        <v>0</v>
      </c>
      <c r="F34" s="121">
        <f t="shared" si="1"/>
        <v>64</v>
      </c>
    </row>
    <row r="35" spans="1:6" x14ac:dyDescent="0.25">
      <c r="A35" s="5" t="s">
        <v>342</v>
      </c>
      <c r="B35" s="32" t="s">
        <v>343</v>
      </c>
      <c r="C35" s="120">
        <v>1103</v>
      </c>
      <c r="D35" s="120">
        <v>0</v>
      </c>
      <c r="E35" s="120">
        <f t="shared" si="0"/>
        <v>0</v>
      </c>
      <c r="F35" s="120">
        <f t="shared" si="1"/>
        <v>1103</v>
      </c>
    </row>
    <row r="36" spans="1:6" x14ac:dyDescent="0.25">
      <c r="A36" s="5" t="s">
        <v>344</v>
      </c>
      <c r="B36" s="32" t="s">
        <v>345</v>
      </c>
      <c r="C36" s="120">
        <v>90</v>
      </c>
      <c r="D36" s="120">
        <v>0</v>
      </c>
      <c r="E36" s="120">
        <f t="shared" si="0"/>
        <v>0</v>
      </c>
      <c r="F36" s="120">
        <f t="shared" si="1"/>
        <v>90</v>
      </c>
    </row>
    <row r="37" spans="1:6" x14ac:dyDescent="0.25">
      <c r="A37" s="5" t="s">
        <v>660</v>
      </c>
      <c r="B37" s="32" t="s">
        <v>346</v>
      </c>
      <c r="C37" s="120">
        <v>0</v>
      </c>
      <c r="D37" s="120">
        <v>0</v>
      </c>
      <c r="E37" s="120">
        <f t="shared" si="0"/>
        <v>0</v>
      </c>
      <c r="F37" s="120">
        <f t="shared" si="1"/>
        <v>0</v>
      </c>
    </row>
    <row r="38" spans="1:6" x14ac:dyDescent="0.25">
      <c r="A38" s="5" t="s">
        <v>347</v>
      </c>
      <c r="B38" s="32" t="s">
        <v>348</v>
      </c>
      <c r="C38" s="120">
        <v>175</v>
      </c>
      <c r="D38" s="120">
        <v>0</v>
      </c>
      <c r="E38" s="120">
        <f t="shared" si="0"/>
        <v>0</v>
      </c>
      <c r="F38" s="120">
        <f t="shared" si="1"/>
        <v>175</v>
      </c>
    </row>
    <row r="39" spans="1:6" x14ac:dyDescent="0.25">
      <c r="A39" s="10" t="s">
        <v>661</v>
      </c>
      <c r="B39" s="32" t="s">
        <v>349</v>
      </c>
      <c r="C39" s="120">
        <v>0</v>
      </c>
      <c r="D39" s="120">
        <v>0</v>
      </c>
      <c r="E39" s="120">
        <f t="shared" si="0"/>
        <v>0</v>
      </c>
      <c r="F39" s="120">
        <f t="shared" si="1"/>
        <v>0</v>
      </c>
    </row>
    <row r="40" spans="1:6" x14ac:dyDescent="0.25">
      <c r="A40" s="6" t="s">
        <v>350</v>
      </c>
      <c r="B40" s="32" t="s">
        <v>351</v>
      </c>
      <c r="C40" s="120">
        <v>150</v>
      </c>
      <c r="D40" s="120">
        <v>0</v>
      </c>
      <c r="E40" s="120">
        <f t="shared" si="0"/>
        <v>0</v>
      </c>
      <c r="F40" s="120">
        <f t="shared" si="1"/>
        <v>150</v>
      </c>
    </row>
    <row r="41" spans="1:6" x14ac:dyDescent="0.25">
      <c r="A41" s="5" t="s">
        <v>662</v>
      </c>
      <c r="B41" s="32" t="s">
        <v>352</v>
      </c>
      <c r="C41" s="120">
        <v>1821</v>
      </c>
      <c r="D41" s="120">
        <v>0</v>
      </c>
      <c r="E41" s="120">
        <f t="shared" ref="E41:E72" si="2">SUM(E40)</f>
        <v>0</v>
      </c>
      <c r="F41" s="120">
        <f t="shared" si="1"/>
        <v>1821</v>
      </c>
    </row>
    <row r="42" spans="1:6" x14ac:dyDescent="0.25">
      <c r="A42" s="7" t="s">
        <v>599</v>
      </c>
      <c r="B42" s="35" t="s">
        <v>353</v>
      </c>
      <c r="C42" s="121">
        <f>SUM(C35:C41)</f>
        <v>3339</v>
      </c>
      <c r="D42" s="121">
        <v>0</v>
      </c>
      <c r="E42" s="121">
        <f t="shared" si="2"/>
        <v>0</v>
      </c>
      <c r="F42" s="121">
        <f t="shared" si="1"/>
        <v>3339</v>
      </c>
    </row>
    <row r="43" spans="1:6" x14ac:dyDescent="0.25">
      <c r="A43" s="5" t="s">
        <v>354</v>
      </c>
      <c r="B43" s="32" t="s">
        <v>355</v>
      </c>
      <c r="C43" s="120">
        <v>0</v>
      </c>
      <c r="D43" s="120">
        <v>0</v>
      </c>
      <c r="E43" s="120">
        <f t="shared" si="2"/>
        <v>0</v>
      </c>
      <c r="F43" s="120">
        <f t="shared" si="1"/>
        <v>0</v>
      </c>
    </row>
    <row r="44" spans="1:6" x14ac:dyDescent="0.25">
      <c r="A44" s="5" t="s">
        <v>356</v>
      </c>
      <c r="B44" s="32" t="s">
        <v>357</v>
      </c>
      <c r="C44" s="120">
        <v>0</v>
      </c>
      <c r="D44" s="120">
        <v>0</v>
      </c>
      <c r="E44" s="120">
        <f t="shared" si="2"/>
        <v>0</v>
      </c>
      <c r="F44" s="120">
        <f t="shared" si="1"/>
        <v>0</v>
      </c>
    </row>
    <row r="45" spans="1:6" x14ac:dyDescent="0.25">
      <c r="A45" s="7" t="s">
        <v>600</v>
      </c>
      <c r="B45" s="35" t="s">
        <v>358</v>
      </c>
      <c r="C45" s="121">
        <f>SUM(C43:C44)</f>
        <v>0</v>
      </c>
      <c r="D45" s="121">
        <v>0</v>
      </c>
      <c r="E45" s="121">
        <f t="shared" si="2"/>
        <v>0</v>
      </c>
      <c r="F45" s="121">
        <f t="shared" si="1"/>
        <v>0</v>
      </c>
    </row>
    <row r="46" spans="1:6" x14ac:dyDescent="0.25">
      <c r="A46" s="5" t="s">
        <v>359</v>
      </c>
      <c r="B46" s="32" t="s">
        <v>360</v>
      </c>
      <c r="C46" s="120">
        <v>1511</v>
      </c>
      <c r="D46" s="120">
        <v>0</v>
      </c>
      <c r="E46" s="120">
        <f t="shared" si="2"/>
        <v>0</v>
      </c>
      <c r="F46" s="120">
        <f t="shared" si="1"/>
        <v>1511</v>
      </c>
    </row>
    <row r="47" spans="1:6" x14ac:dyDescent="0.25">
      <c r="A47" s="5" t="s">
        <v>361</v>
      </c>
      <c r="B47" s="32" t="s">
        <v>362</v>
      </c>
      <c r="C47" s="120">
        <v>100</v>
      </c>
      <c r="D47" s="120">
        <v>0</v>
      </c>
      <c r="E47" s="120">
        <f t="shared" si="2"/>
        <v>0</v>
      </c>
      <c r="F47" s="120">
        <f t="shared" si="1"/>
        <v>100</v>
      </c>
    </row>
    <row r="48" spans="1:6" x14ac:dyDescent="0.25">
      <c r="A48" s="5" t="s">
        <v>663</v>
      </c>
      <c r="B48" s="32" t="s">
        <v>363</v>
      </c>
      <c r="C48" s="120">
        <v>0</v>
      </c>
      <c r="D48" s="120">
        <v>0</v>
      </c>
      <c r="E48" s="120">
        <f t="shared" si="2"/>
        <v>0</v>
      </c>
      <c r="F48" s="120">
        <f t="shared" si="1"/>
        <v>0</v>
      </c>
    </row>
    <row r="49" spans="1:6" x14ac:dyDescent="0.25">
      <c r="A49" s="5" t="s">
        <v>664</v>
      </c>
      <c r="B49" s="32" t="s">
        <v>364</v>
      </c>
      <c r="C49" s="120">
        <v>0</v>
      </c>
      <c r="D49" s="120">
        <v>0</v>
      </c>
      <c r="E49" s="120">
        <f t="shared" si="2"/>
        <v>0</v>
      </c>
      <c r="F49" s="120">
        <f t="shared" si="1"/>
        <v>0</v>
      </c>
    </row>
    <row r="50" spans="1:6" x14ac:dyDescent="0.25">
      <c r="A50" s="5" t="s">
        <v>365</v>
      </c>
      <c r="B50" s="32" t="s">
        <v>366</v>
      </c>
      <c r="C50" s="120">
        <v>5</v>
      </c>
      <c r="D50" s="120">
        <v>0</v>
      </c>
      <c r="E50" s="120">
        <f t="shared" si="2"/>
        <v>0</v>
      </c>
      <c r="F50" s="120">
        <f t="shared" si="1"/>
        <v>5</v>
      </c>
    </row>
    <row r="51" spans="1:6" x14ac:dyDescent="0.25">
      <c r="A51" s="7" t="s">
        <v>601</v>
      </c>
      <c r="B51" s="35" t="s">
        <v>367</v>
      </c>
      <c r="C51" s="121">
        <f>SUM(C46:C50)</f>
        <v>1616</v>
      </c>
      <c r="D51" s="121">
        <v>0</v>
      </c>
      <c r="E51" s="121">
        <f t="shared" si="2"/>
        <v>0</v>
      </c>
      <c r="F51" s="121">
        <f t="shared" si="1"/>
        <v>1616</v>
      </c>
    </row>
    <row r="52" spans="1:6" x14ac:dyDescent="0.25">
      <c r="A52" s="41" t="s">
        <v>602</v>
      </c>
      <c r="B52" s="56" t="s">
        <v>368</v>
      </c>
      <c r="C52" s="121">
        <f>C34+C42+C45+C51+C31</f>
        <v>6161</v>
      </c>
      <c r="D52" s="121">
        <v>0</v>
      </c>
      <c r="E52" s="121">
        <f t="shared" si="2"/>
        <v>0</v>
      </c>
      <c r="F52" s="121">
        <f t="shared" si="1"/>
        <v>6161</v>
      </c>
    </row>
    <row r="53" spans="1:6" x14ac:dyDescent="0.25">
      <c r="A53" s="13" t="s">
        <v>369</v>
      </c>
      <c r="B53" s="32" t="s">
        <v>370</v>
      </c>
      <c r="C53" s="120">
        <v>0</v>
      </c>
      <c r="D53" s="120">
        <v>0</v>
      </c>
      <c r="E53" s="120">
        <f t="shared" si="2"/>
        <v>0</v>
      </c>
      <c r="F53" s="120">
        <f t="shared" si="1"/>
        <v>0</v>
      </c>
    </row>
    <row r="54" spans="1:6" x14ac:dyDescent="0.25">
      <c r="A54" s="13" t="s">
        <v>603</v>
      </c>
      <c r="B54" s="32" t="s">
        <v>371</v>
      </c>
      <c r="C54" s="120">
        <v>0</v>
      </c>
      <c r="D54" s="120">
        <v>0</v>
      </c>
      <c r="E54" s="120">
        <f t="shared" si="2"/>
        <v>0</v>
      </c>
      <c r="F54" s="120">
        <f t="shared" si="1"/>
        <v>0</v>
      </c>
    </row>
    <row r="55" spans="1:6" x14ac:dyDescent="0.25">
      <c r="A55" s="17" t="s">
        <v>665</v>
      </c>
      <c r="B55" s="32" t="s">
        <v>372</v>
      </c>
      <c r="C55" s="120">
        <v>0</v>
      </c>
      <c r="D55" s="120">
        <v>0</v>
      </c>
      <c r="E55" s="120">
        <f t="shared" si="2"/>
        <v>0</v>
      </c>
      <c r="F55" s="120">
        <f t="shared" si="1"/>
        <v>0</v>
      </c>
    </row>
    <row r="56" spans="1:6" x14ac:dyDescent="0.25">
      <c r="A56" s="17" t="s">
        <v>666</v>
      </c>
      <c r="B56" s="32" t="s">
        <v>373</v>
      </c>
      <c r="C56" s="120">
        <v>0</v>
      </c>
      <c r="D56" s="120">
        <v>0</v>
      </c>
      <c r="E56" s="120">
        <f t="shared" si="2"/>
        <v>0</v>
      </c>
      <c r="F56" s="120">
        <f t="shared" si="1"/>
        <v>0</v>
      </c>
    </row>
    <row r="57" spans="1:6" x14ac:dyDescent="0.25">
      <c r="A57" s="17" t="s">
        <v>667</v>
      </c>
      <c r="B57" s="32" t="s">
        <v>374</v>
      </c>
      <c r="C57" s="120">
        <v>0</v>
      </c>
      <c r="D57" s="120">
        <v>0</v>
      </c>
      <c r="E57" s="120">
        <f t="shared" si="2"/>
        <v>0</v>
      </c>
      <c r="F57" s="120">
        <f t="shared" si="1"/>
        <v>0</v>
      </c>
    </row>
    <row r="58" spans="1:6" x14ac:dyDescent="0.25">
      <c r="A58" s="13" t="s">
        <v>668</v>
      </c>
      <c r="B58" s="32" t="s">
        <v>375</v>
      </c>
      <c r="C58" s="120">
        <v>0</v>
      </c>
      <c r="D58" s="120">
        <v>0</v>
      </c>
      <c r="E58" s="120">
        <f t="shared" si="2"/>
        <v>0</v>
      </c>
      <c r="F58" s="120">
        <f t="shared" si="1"/>
        <v>0</v>
      </c>
    </row>
    <row r="59" spans="1:6" x14ac:dyDescent="0.25">
      <c r="A59" s="13" t="s">
        <v>669</v>
      </c>
      <c r="B59" s="32" t="s">
        <v>376</v>
      </c>
      <c r="C59" s="120">
        <v>0</v>
      </c>
      <c r="D59" s="120">
        <v>0</v>
      </c>
      <c r="E59" s="120">
        <f t="shared" si="2"/>
        <v>0</v>
      </c>
      <c r="F59" s="120">
        <f t="shared" si="1"/>
        <v>0</v>
      </c>
    </row>
    <row r="60" spans="1:6" x14ac:dyDescent="0.25">
      <c r="A60" s="13" t="s">
        <v>670</v>
      </c>
      <c r="B60" s="32" t="s">
        <v>377</v>
      </c>
      <c r="C60" s="120">
        <v>680</v>
      </c>
      <c r="D60" s="120">
        <v>0</v>
      </c>
      <c r="E60" s="120">
        <f t="shared" si="2"/>
        <v>0</v>
      </c>
      <c r="F60" s="120">
        <f t="shared" si="1"/>
        <v>680</v>
      </c>
    </row>
    <row r="61" spans="1:6" x14ac:dyDescent="0.25">
      <c r="A61" s="53" t="s">
        <v>632</v>
      </c>
      <c r="B61" s="56" t="s">
        <v>378</v>
      </c>
      <c r="C61" s="121">
        <f>SUM(C53:C60)</f>
        <v>680</v>
      </c>
      <c r="D61" s="121">
        <v>0</v>
      </c>
      <c r="E61" s="121">
        <f t="shared" si="2"/>
        <v>0</v>
      </c>
      <c r="F61" s="121">
        <f t="shared" si="1"/>
        <v>680</v>
      </c>
    </row>
    <row r="62" spans="1:6" x14ac:dyDescent="0.25">
      <c r="A62" s="12" t="s">
        <v>671</v>
      </c>
      <c r="B62" s="32" t="s">
        <v>379</v>
      </c>
      <c r="C62" s="120">
        <v>0</v>
      </c>
      <c r="D62" s="120">
        <v>0</v>
      </c>
      <c r="E62" s="120">
        <f t="shared" si="2"/>
        <v>0</v>
      </c>
      <c r="F62" s="120">
        <f t="shared" si="1"/>
        <v>0</v>
      </c>
    </row>
    <row r="63" spans="1:6" x14ac:dyDescent="0.25">
      <c r="A63" s="12" t="s">
        <v>380</v>
      </c>
      <c r="B63" s="32" t="s">
        <v>381</v>
      </c>
      <c r="C63" s="120">
        <v>0</v>
      </c>
      <c r="D63" s="120">
        <v>0</v>
      </c>
      <c r="E63" s="120">
        <f t="shared" si="2"/>
        <v>0</v>
      </c>
      <c r="F63" s="120">
        <f t="shared" si="1"/>
        <v>0</v>
      </c>
    </row>
    <row r="64" spans="1:6" x14ac:dyDescent="0.25">
      <c r="A64" s="12" t="s">
        <v>382</v>
      </c>
      <c r="B64" s="32" t="s">
        <v>383</v>
      </c>
      <c r="C64" s="120">
        <v>0</v>
      </c>
      <c r="D64" s="120">
        <v>0</v>
      </c>
      <c r="E64" s="120">
        <f t="shared" si="2"/>
        <v>0</v>
      </c>
      <c r="F64" s="120">
        <f t="shared" si="1"/>
        <v>0</v>
      </c>
    </row>
    <row r="65" spans="1:6" x14ac:dyDescent="0.25">
      <c r="A65" s="12" t="s">
        <v>633</v>
      </c>
      <c r="B65" s="32" t="s">
        <v>384</v>
      </c>
      <c r="C65" s="120">
        <v>0</v>
      </c>
      <c r="D65" s="120">
        <v>0</v>
      </c>
      <c r="E65" s="120">
        <f t="shared" si="2"/>
        <v>0</v>
      </c>
      <c r="F65" s="120">
        <f t="shared" si="1"/>
        <v>0</v>
      </c>
    </row>
    <row r="66" spans="1:6" x14ac:dyDescent="0.25">
      <c r="A66" s="12" t="s">
        <v>672</v>
      </c>
      <c r="B66" s="32" t="s">
        <v>385</v>
      </c>
      <c r="C66" s="120">
        <v>0</v>
      </c>
      <c r="D66" s="120">
        <v>0</v>
      </c>
      <c r="E66" s="120">
        <f t="shared" si="2"/>
        <v>0</v>
      </c>
      <c r="F66" s="120">
        <f t="shared" si="1"/>
        <v>0</v>
      </c>
    </row>
    <row r="67" spans="1:6" x14ac:dyDescent="0.25">
      <c r="A67" s="12" t="s">
        <v>635</v>
      </c>
      <c r="B67" s="32" t="s">
        <v>386</v>
      </c>
      <c r="C67" s="120">
        <v>660</v>
      </c>
      <c r="D67" s="120">
        <v>0</v>
      </c>
      <c r="E67" s="120">
        <f t="shared" si="2"/>
        <v>0</v>
      </c>
      <c r="F67" s="120">
        <f t="shared" si="1"/>
        <v>660</v>
      </c>
    </row>
    <row r="68" spans="1:6" x14ac:dyDescent="0.25">
      <c r="A68" s="12" t="s">
        <v>673</v>
      </c>
      <c r="B68" s="32" t="s">
        <v>387</v>
      </c>
      <c r="C68" s="120">
        <v>0</v>
      </c>
      <c r="D68" s="120">
        <v>0</v>
      </c>
      <c r="E68" s="120">
        <f t="shared" si="2"/>
        <v>0</v>
      </c>
      <c r="F68" s="120">
        <f t="shared" si="1"/>
        <v>0</v>
      </c>
    </row>
    <row r="69" spans="1:6" x14ac:dyDescent="0.25">
      <c r="A69" s="12" t="s">
        <v>674</v>
      </c>
      <c r="B69" s="32" t="s">
        <v>388</v>
      </c>
      <c r="C69" s="120">
        <v>0</v>
      </c>
      <c r="D69" s="120">
        <v>0</v>
      </c>
      <c r="E69" s="120">
        <f t="shared" si="2"/>
        <v>0</v>
      </c>
      <c r="F69" s="120">
        <f t="shared" si="1"/>
        <v>0</v>
      </c>
    </row>
    <row r="70" spans="1:6" x14ac:dyDescent="0.25">
      <c r="A70" s="12" t="s">
        <v>389</v>
      </c>
      <c r="B70" s="32" t="s">
        <v>390</v>
      </c>
      <c r="C70" s="120">
        <v>0</v>
      </c>
      <c r="D70" s="120">
        <v>0</v>
      </c>
      <c r="E70" s="120">
        <f t="shared" si="2"/>
        <v>0</v>
      </c>
      <c r="F70" s="120">
        <f t="shared" si="1"/>
        <v>0</v>
      </c>
    </row>
    <row r="71" spans="1:6" x14ac:dyDescent="0.25">
      <c r="A71" s="21" t="s">
        <v>391</v>
      </c>
      <c r="B71" s="32" t="s">
        <v>392</v>
      </c>
      <c r="C71" s="120">
        <v>0</v>
      </c>
      <c r="D71" s="120">
        <v>0</v>
      </c>
      <c r="E71" s="120">
        <f t="shared" si="2"/>
        <v>0</v>
      </c>
      <c r="F71" s="120">
        <f t="shared" si="1"/>
        <v>0</v>
      </c>
    </row>
    <row r="72" spans="1:6" x14ac:dyDescent="0.25">
      <c r="A72" s="12" t="s">
        <v>675</v>
      </c>
      <c r="B72" s="32" t="s">
        <v>393</v>
      </c>
      <c r="C72" s="120">
        <v>0</v>
      </c>
      <c r="D72" s="120">
        <v>0</v>
      </c>
      <c r="E72" s="120">
        <f t="shared" si="2"/>
        <v>0</v>
      </c>
      <c r="F72" s="120">
        <f t="shared" si="1"/>
        <v>0</v>
      </c>
    </row>
    <row r="73" spans="1:6" x14ac:dyDescent="0.25">
      <c r="A73" s="21" t="s">
        <v>166</v>
      </c>
      <c r="B73" s="32" t="s">
        <v>394</v>
      </c>
      <c r="C73" s="120">
        <v>232</v>
      </c>
      <c r="D73" s="120">
        <v>0</v>
      </c>
      <c r="E73" s="120">
        <f t="shared" ref="E73:E104" si="3">SUM(E72)</f>
        <v>0</v>
      </c>
      <c r="F73" s="120">
        <f t="shared" ref="F73:F124" si="4">C73+D73+E73</f>
        <v>232</v>
      </c>
    </row>
    <row r="74" spans="1:6" x14ac:dyDescent="0.25">
      <c r="A74" s="21" t="s">
        <v>167</v>
      </c>
      <c r="B74" s="32" t="s">
        <v>394</v>
      </c>
      <c r="C74" s="120">
        <v>0</v>
      </c>
      <c r="D74" s="120">
        <v>0</v>
      </c>
      <c r="E74" s="120">
        <f t="shared" si="3"/>
        <v>0</v>
      </c>
      <c r="F74" s="120">
        <f t="shared" si="4"/>
        <v>0</v>
      </c>
    </row>
    <row r="75" spans="1:6" x14ac:dyDescent="0.25">
      <c r="A75" s="53" t="s">
        <v>638</v>
      </c>
      <c r="B75" s="56" t="s">
        <v>395</v>
      </c>
      <c r="C75" s="121">
        <f>SUM(C62:C74)</f>
        <v>892</v>
      </c>
      <c r="D75" s="121">
        <v>0</v>
      </c>
      <c r="E75" s="121">
        <f t="shared" si="3"/>
        <v>0</v>
      </c>
      <c r="F75" s="121">
        <f t="shared" si="4"/>
        <v>892</v>
      </c>
    </row>
    <row r="76" spans="1:6" ht="15.75" x14ac:dyDescent="0.25">
      <c r="A76" s="63" t="s">
        <v>112</v>
      </c>
      <c r="B76" s="56"/>
      <c r="C76" s="121">
        <f>C26+C27+C52+C61+C75</f>
        <v>17865</v>
      </c>
      <c r="D76" s="121">
        <v>0</v>
      </c>
      <c r="E76" s="121">
        <f t="shared" si="3"/>
        <v>0</v>
      </c>
      <c r="F76" s="121">
        <f t="shared" si="4"/>
        <v>17865</v>
      </c>
    </row>
    <row r="77" spans="1:6" x14ac:dyDescent="0.25">
      <c r="A77" s="36" t="s">
        <v>396</v>
      </c>
      <c r="B77" s="32" t="s">
        <v>397</v>
      </c>
      <c r="C77" s="120">
        <v>0</v>
      </c>
      <c r="D77" s="120">
        <v>0</v>
      </c>
      <c r="E77" s="120">
        <f t="shared" si="3"/>
        <v>0</v>
      </c>
      <c r="F77" s="120">
        <f t="shared" si="4"/>
        <v>0</v>
      </c>
    </row>
    <row r="78" spans="1:6" x14ac:dyDescent="0.25">
      <c r="A78" s="36" t="s">
        <v>676</v>
      </c>
      <c r="B78" s="32" t="s">
        <v>398</v>
      </c>
      <c r="C78" s="120">
        <v>0</v>
      </c>
      <c r="D78" s="120">
        <v>0</v>
      </c>
      <c r="E78" s="120">
        <f t="shared" si="3"/>
        <v>0</v>
      </c>
      <c r="F78" s="120">
        <f t="shared" si="4"/>
        <v>0</v>
      </c>
    </row>
    <row r="79" spans="1:6" x14ac:dyDescent="0.25">
      <c r="A79" s="36" t="s">
        <v>399</v>
      </c>
      <c r="B79" s="32" t="s">
        <v>400</v>
      </c>
      <c r="C79" s="120">
        <v>0</v>
      </c>
      <c r="D79" s="120">
        <v>0</v>
      </c>
      <c r="E79" s="120">
        <f t="shared" si="3"/>
        <v>0</v>
      </c>
      <c r="F79" s="120">
        <f t="shared" si="4"/>
        <v>0</v>
      </c>
    </row>
    <row r="80" spans="1:6" x14ac:dyDescent="0.25">
      <c r="A80" s="36" t="s">
        <v>401</v>
      </c>
      <c r="B80" s="32" t="s">
        <v>402</v>
      </c>
      <c r="C80" s="120">
        <v>618</v>
      </c>
      <c r="D80" s="120">
        <v>0</v>
      </c>
      <c r="E80" s="120">
        <f t="shared" si="3"/>
        <v>0</v>
      </c>
      <c r="F80" s="120">
        <f t="shared" si="4"/>
        <v>618</v>
      </c>
    </row>
    <row r="81" spans="1:6" x14ac:dyDescent="0.25">
      <c r="A81" s="6" t="s">
        <v>403</v>
      </c>
      <c r="B81" s="32" t="s">
        <v>404</v>
      </c>
      <c r="C81" s="120">
        <v>0</v>
      </c>
      <c r="D81" s="120">
        <v>0</v>
      </c>
      <c r="E81" s="120">
        <f t="shared" si="3"/>
        <v>0</v>
      </c>
      <c r="F81" s="120">
        <f t="shared" si="4"/>
        <v>0</v>
      </c>
    </row>
    <row r="82" spans="1:6" x14ac:dyDescent="0.25">
      <c r="A82" s="6" t="s">
        <v>405</v>
      </c>
      <c r="B82" s="32" t="s">
        <v>406</v>
      </c>
      <c r="C82" s="120">
        <v>0</v>
      </c>
      <c r="D82" s="120">
        <v>0</v>
      </c>
      <c r="E82" s="120">
        <f t="shared" si="3"/>
        <v>0</v>
      </c>
      <c r="F82" s="120">
        <f t="shared" si="4"/>
        <v>0</v>
      </c>
    </row>
    <row r="83" spans="1:6" x14ac:dyDescent="0.25">
      <c r="A83" s="6" t="s">
        <v>407</v>
      </c>
      <c r="B83" s="32" t="s">
        <v>408</v>
      </c>
      <c r="C83" s="120">
        <v>167</v>
      </c>
      <c r="D83" s="120">
        <v>0</v>
      </c>
      <c r="E83" s="120">
        <f t="shared" si="3"/>
        <v>0</v>
      </c>
      <c r="F83" s="120">
        <f t="shared" si="4"/>
        <v>167</v>
      </c>
    </row>
    <row r="84" spans="1:6" x14ac:dyDescent="0.25">
      <c r="A84" s="54" t="s">
        <v>640</v>
      </c>
      <c r="B84" s="56" t="s">
        <v>409</v>
      </c>
      <c r="C84" s="121">
        <f>SUM(C77:C83)</f>
        <v>785</v>
      </c>
      <c r="D84" s="121">
        <v>0</v>
      </c>
      <c r="E84" s="121">
        <f t="shared" si="3"/>
        <v>0</v>
      </c>
      <c r="F84" s="121">
        <f t="shared" si="4"/>
        <v>785</v>
      </c>
    </row>
    <row r="85" spans="1:6" x14ac:dyDescent="0.25">
      <c r="A85" s="13" t="s">
        <v>410</v>
      </c>
      <c r="B85" s="32" t="s">
        <v>411</v>
      </c>
      <c r="C85" s="120">
        <v>6334</v>
      </c>
      <c r="D85" s="120">
        <v>0</v>
      </c>
      <c r="E85" s="120">
        <f t="shared" si="3"/>
        <v>0</v>
      </c>
      <c r="F85" s="120">
        <v>950</v>
      </c>
    </row>
    <row r="86" spans="1:6" x14ac:dyDescent="0.25">
      <c r="A86" s="13" t="s">
        <v>412</v>
      </c>
      <c r="B86" s="32" t="s">
        <v>413</v>
      </c>
      <c r="C86" s="120">
        <v>0</v>
      </c>
      <c r="D86" s="120">
        <v>0</v>
      </c>
      <c r="E86" s="120">
        <f t="shared" si="3"/>
        <v>0</v>
      </c>
      <c r="F86" s="120">
        <f t="shared" si="4"/>
        <v>0</v>
      </c>
    </row>
    <row r="87" spans="1:6" x14ac:dyDescent="0.25">
      <c r="A87" s="13" t="s">
        <v>414</v>
      </c>
      <c r="B87" s="32" t="s">
        <v>415</v>
      </c>
      <c r="C87" s="120">
        <v>0</v>
      </c>
      <c r="D87" s="120">
        <v>0</v>
      </c>
      <c r="E87" s="120">
        <f t="shared" si="3"/>
        <v>0</v>
      </c>
      <c r="F87" s="120">
        <f t="shared" si="4"/>
        <v>0</v>
      </c>
    </row>
    <row r="88" spans="1:6" x14ac:dyDescent="0.25">
      <c r="A88" s="13" t="s">
        <v>416</v>
      </c>
      <c r="B88" s="32" t="s">
        <v>417</v>
      </c>
      <c r="C88" s="120">
        <v>1706</v>
      </c>
      <c r="D88" s="120">
        <v>0</v>
      </c>
      <c r="E88" s="120">
        <f t="shared" si="3"/>
        <v>0</v>
      </c>
      <c r="F88" s="120">
        <f t="shared" si="4"/>
        <v>1706</v>
      </c>
    </row>
    <row r="89" spans="1:6" x14ac:dyDescent="0.25">
      <c r="A89" s="53" t="s">
        <v>641</v>
      </c>
      <c r="B89" s="56" t="s">
        <v>418</v>
      </c>
      <c r="C89" s="121">
        <f>SUM(C85:C88)</f>
        <v>8040</v>
      </c>
      <c r="D89" s="120">
        <v>0</v>
      </c>
      <c r="E89" s="120">
        <f t="shared" si="3"/>
        <v>0</v>
      </c>
      <c r="F89" s="121">
        <f t="shared" si="4"/>
        <v>8040</v>
      </c>
    </row>
    <row r="90" spans="1:6" x14ac:dyDescent="0.25">
      <c r="A90" s="13" t="s">
        <v>419</v>
      </c>
      <c r="B90" s="32" t="s">
        <v>420</v>
      </c>
      <c r="C90" s="120">
        <v>0</v>
      </c>
      <c r="D90" s="120">
        <v>0</v>
      </c>
      <c r="E90" s="120">
        <f t="shared" si="3"/>
        <v>0</v>
      </c>
      <c r="F90" s="120">
        <f t="shared" si="4"/>
        <v>0</v>
      </c>
    </row>
    <row r="91" spans="1:6" x14ac:dyDescent="0.25">
      <c r="A91" s="13" t="s">
        <v>677</v>
      </c>
      <c r="B91" s="32" t="s">
        <v>421</v>
      </c>
      <c r="C91" s="120">
        <v>0</v>
      </c>
      <c r="D91" s="120">
        <v>0</v>
      </c>
      <c r="E91" s="120">
        <f t="shared" si="3"/>
        <v>0</v>
      </c>
      <c r="F91" s="120">
        <f t="shared" si="4"/>
        <v>0</v>
      </c>
    </row>
    <row r="92" spans="1:6" x14ac:dyDescent="0.25">
      <c r="A92" s="13" t="s">
        <v>678</v>
      </c>
      <c r="B92" s="32" t="s">
        <v>422</v>
      </c>
      <c r="C92" s="120">
        <v>0</v>
      </c>
      <c r="D92" s="120">
        <v>0</v>
      </c>
      <c r="E92" s="120">
        <f t="shared" si="3"/>
        <v>0</v>
      </c>
      <c r="F92" s="120">
        <f t="shared" si="4"/>
        <v>0</v>
      </c>
    </row>
    <row r="93" spans="1:6" x14ac:dyDescent="0.25">
      <c r="A93" s="13" t="s">
        <v>679</v>
      </c>
      <c r="B93" s="32" t="s">
        <v>423</v>
      </c>
      <c r="C93" s="120">
        <v>0</v>
      </c>
      <c r="D93" s="120">
        <v>0</v>
      </c>
      <c r="E93" s="120">
        <f t="shared" si="3"/>
        <v>0</v>
      </c>
      <c r="F93" s="120">
        <f t="shared" si="4"/>
        <v>0</v>
      </c>
    </row>
    <row r="94" spans="1:6" x14ac:dyDescent="0.25">
      <c r="A94" s="13" t="s">
        <v>680</v>
      </c>
      <c r="B94" s="32" t="s">
        <v>424</v>
      </c>
      <c r="C94" s="120">
        <v>0</v>
      </c>
      <c r="D94" s="120">
        <v>0</v>
      </c>
      <c r="E94" s="120">
        <f t="shared" si="3"/>
        <v>0</v>
      </c>
      <c r="F94" s="120">
        <f t="shared" si="4"/>
        <v>0</v>
      </c>
    </row>
    <row r="95" spans="1:6" x14ac:dyDescent="0.25">
      <c r="A95" s="13" t="s">
        <v>681</v>
      </c>
      <c r="B95" s="32" t="s">
        <v>425</v>
      </c>
      <c r="C95" s="120">
        <v>0</v>
      </c>
      <c r="D95" s="120">
        <v>0</v>
      </c>
      <c r="E95" s="120">
        <f t="shared" si="3"/>
        <v>0</v>
      </c>
      <c r="F95" s="120">
        <f t="shared" si="4"/>
        <v>0</v>
      </c>
    </row>
    <row r="96" spans="1:6" x14ac:dyDescent="0.25">
      <c r="A96" s="13" t="s">
        <v>426</v>
      </c>
      <c r="B96" s="32" t="s">
        <v>427</v>
      </c>
      <c r="C96" s="120">
        <v>0</v>
      </c>
      <c r="D96" s="120">
        <v>0</v>
      </c>
      <c r="E96" s="120">
        <f t="shared" si="3"/>
        <v>0</v>
      </c>
      <c r="F96" s="120">
        <f t="shared" si="4"/>
        <v>0</v>
      </c>
    </row>
    <row r="97" spans="1:25" x14ac:dyDescent="0.25">
      <c r="A97" s="13" t="s">
        <v>682</v>
      </c>
      <c r="B97" s="32" t="s">
        <v>428</v>
      </c>
      <c r="C97" s="120">
        <v>0</v>
      </c>
      <c r="D97" s="120">
        <v>0</v>
      </c>
      <c r="E97" s="120">
        <f t="shared" si="3"/>
        <v>0</v>
      </c>
      <c r="F97" s="120">
        <f t="shared" si="4"/>
        <v>0</v>
      </c>
    </row>
    <row r="98" spans="1:25" x14ac:dyDescent="0.25">
      <c r="A98" s="53" t="s">
        <v>642</v>
      </c>
      <c r="B98" s="56" t="s">
        <v>429</v>
      </c>
      <c r="C98" s="121">
        <v>0</v>
      </c>
      <c r="D98" s="121">
        <v>0</v>
      </c>
      <c r="E98" s="121">
        <f t="shared" si="3"/>
        <v>0</v>
      </c>
      <c r="F98" s="121">
        <f t="shared" si="4"/>
        <v>0</v>
      </c>
    </row>
    <row r="99" spans="1:25" ht="15.75" x14ac:dyDescent="0.25">
      <c r="A99" s="63" t="s">
        <v>111</v>
      </c>
      <c r="B99" s="56"/>
      <c r="C99" s="121">
        <f>C84+C89+C98</f>
        <v>8825</v>
      </c>
      <c r="D99" s="121">
        <v>0</v>
      </c>
      <c r="E99" s="121">
        <f t="shared" si="3"/>
        <v>0</v>
      </c>
      <c r="F99" s="121">
        <f t="shared" si="4"/>
        <v>8825</v>
      </c>
    </row>
    <row r="100" spans="1:25" ht="15.75" x14ac:dyDescent="0.25">
      <c r="A100" s="37" t="s">
        <v>690</v>
      </c>
      <c r="B100" s="38" t="s">
        <v>430</v>
      </c>
      <c r="C100" s="121">
        <f>C76+C99</f>
        <v>26690</v>
      </c>
      <c r="D100" s="121">
        <v>0</v>
      </c>
      <c r="E100" s="121">
        <f t="shared" si="3"/>
        <v>0</v>
      </c>
      <c r="F100" s="121">
        <f t="shared" si="4"/>
        <v>26690</v>
      </c>
    </row>
    <row r="101" spans="1:25" x14ac:dyDescent="0.25">
      <c r="A101" s="13" t="s">
        <v>683</v>
      </c>
      <c r="B101" s="5" t="s">
        <v>431</v>
      </c>
      <c r="C101" s="120">
        <v>0</v>
      </c>
      <c r="D101" s="120">
        <v>0</v>
      </c>
      <c r="E101" s="161">
        <f t="shared" si="3"/>
        <v>0</v>
      </c>
      <c r="F101" s="158">
        <f t="shared" si="4"/>
        <v>0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x14ac:dyDescent="0.25">
      <c r="A102" s="13" t="s">
        <v>434</v>
      </c>
      <c r="B102" s="5" t="s">
        <v>435</v>
      </c>
      <c r="C102" s="120">
        <v>0</v>
      </c>
      <c r="D102" s="120">
        <v>0</v>
      </c>
      <c r="E102" s="161">
        <f t="shared" si="3"/>
        <v>0</v>
      </c>
      <c r="F102" s="158">
        <f t="shared" si="4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5"/>
      <c r="Y102" s="25"/>
    </row>
    <row r="103" spans="1:25" x14ac:dyDescent="0.25">
      <c r="A103" s="13" t="s">
        <v>684</v>
      </c>
      <c r="B103" s="5" t="s">
        <v>436</v>
      </c>
      <c r="C103" s="120">
        <v>0</v>
      </c>
      <c r="D103" s="120">
        <v>0</v>
      </c>
      <c r="E103" s="161">
        <f t="shared" si="3"/>
        <v>0</v>
      </c>
      <c r="F103" s="158">
        <f t="shared" si="4"/>
        <v>0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5"/>
      <c r="Y103" s="25"/>
    </row>
    <row r="104" spans="1:25" x14ac:dyDescent="0.25">
      <c r="A104" s="15" t="s">
        <v>647</v>
      </c>
      <c r="B104" s="7" t="s">
        <v>438</v>
      </c>
      <c r="C104" s="157">
        <f>SUM(C101:C103)</f>
        <v>0</v>
      </c>
      <c r="D104" s="121">
        <v>0</v>
      </c>
      <c r="E104" s="157">
        <f t="shared" si="3"/>
        <v>0</v>
      </c>
      <c r="F104" s="142">
        <f t="shared" si="4"/>
        <v>0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5"/>
      <c r="Y104" s="25"/>
    </row>
    <row r="105" spans="1:25" x14ac:dyDescent="0.25">
      <c r="A105" s="39" t="s">
        <v>685</v>
      </c>
      <c r="B105" s="5" t="s">
        <v>439</v>
      </c>
      <c r="C105" s="161">
        <f t="shared" ref="C105:C108" si="5">SUM(C102:C104)</f>
        <v>0</v>
      </c>
      <c r="D105" s="120">
        <v>0</v>
      </c>
      <c r="E105" s="160">
        <f t="shared" ref="E105:E124" si="6">SUM(E104)</f>
        <v>0</v>
      </c>
      <c r="F105" s="158">
        <f t="shared" si="4"/>
        <v>0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5"/>
      <c r="Y105" s="25"/>
    </row>
    <row r="106" spans="1:25" x14ac:dyDescent="0.25">
      <c r="A106" s="39" t="s">
        <v>653</v>
      </c>
      <c r="B106" s="5" t="s">
        <v>442</v>
      </c>
      <c r="C106" s="161">
        <f t="shared" si="5"/>
        <v>0</v>
      </c>
      <c r="D106" s="120">
        <v>0</v>
      </c>
      <c r="E106" s="160">
        <f t="shared" si="6"/>
        <v>0</v>
      </c>
      <c r="F106" s="158">
        <f t="shared" si="4"/>
        <v>0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5"/>
      <c r="Y106" s="25"/>
    </row>
    <row r="107" spans="1:25" x14ac:dyDescent="0.25">
      <c r="A107" s="13" t="s">
        <v>443</v>
      </c>
      <c r="B107" s="5" t="s">
        <v>444</v>
      </c>
      <c r="C107" s="161">
        <f t="shared" si="5"/>
        <v>0</v>
      </c>
      <c r="D107" s="120">
        <v>0</v>
      </c>
      <c r="E107" s="161">
        <f t="shared" si="6"/>
        <v>0</v>
      </c>
      <c r="F107" s="158">
        <f t="shared" si="4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5"/>
      <c r="Y107" s="25"/>
    </row>
    <row r="108" spans="1:25" x14ac:dyDescent="0.25">
      <c r="A108" s="13" t="s">
        <v>686</v>
      </c>
      <c r="B108" s="5" t="s">
        <v>445</v>
      </c>
      <c r="C108" s="161">
        <f t="shared" si="5"/>
        <v>0</v>
      </c>
      <c r="D108" s="120">
        <v>0</v>
      </c>
      <c r="E108" s="161">
        <f t="shared" si="6"/>
        <v>0</v>
      </c>
      <c r="F108" s="158">
        <f t="shared" si="4"/>
        <v>0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5"/>
      <c r="Y108" s="25"/>
    </row>
    <row r="109" spans="1:25" x14ac:dyDescent="0.25">
      <c r="A109" s="14" t="s">
        <v>650</v>
      </c>
      <c r="B109" s="7" t="s">
        <v>446</v>
      </c>
      <c r="C109" s="159">
        <f>SUM(C105:C108)</f>
        <v>0</v>
      </c>
      <c r="D109" s="121">
        <v>0</v>
      </c>
      <c r="E109" s="159">
        <f t="shared" si="6"/>
        <v>0</v>
      </c>
      <c r="F109" s="142">
        <f t="shared" si="4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5"/>
      <c r="Y109" s="25"/>
    </row>
    <row r="110" spans="1:25" x14ac:dyDescent="0.25">
      <c r="A110" s="39" t="s">
        <v>447</v>
      </c>
      <c r="B110" s="5" t="s">
        <v>448</v>
      </c>
      <c r="C110" s="158">
        <v>0</v>
      </c>
      <c r="D110" s="120">
        <v>0</v>
      </c>
      <c r="E110" s="160">
        <f t="shared" si="6"/>
        <v>0</v>
      </c>
      <c r="F110" s="158">
        <f t="shared" si="4"/>
        <v>0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x14ac:dyDescent="0.25">
      <c r="A111" s="39" t="s">
        <v>449</v>
      </c>
      <c r="B111" s="5" t="s">
        <v>450</v>
      </c>
      <c r="C111" s="158">
        <v>786</v>
      </c>
      <c r="D111" s="120">
        <v>0</v>
      </c>
      <c r="E111" s="160">
        <f t="shared" si="6"/>
        <v>0</v>
      </c>
      <c r="F111" s="158">
        <f t="shared" si="4"/>
        <v>786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5"/>
      <c r="Y111" s="25"/>
    </row>
    <row r="112" spans="1:25" x14ac:dyDescent="0.25">
      <c r="A112" s="14" t="s">
        <v>451</v>
      </c>
      <c r="B112" s="7" t="s">
        <v>452</v>
      </c>
      <c r="C112" s="160">
        <v>0</v>
      </c>
      <c r="D112" s="120">
        <v>0</v>
      </c>
      <c r="E112" s="160">
        <f t="shared" si="6"/>
        <v>0</v>
      </c>
      <c r="F112" s="158">
        <f t="shared" si="4"/>
        <v>0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x14ac:dyDescent="0.25">
      <c r="A113" s="39" t="s">
        <v>453</v>
      </c>
      <c r="B113" s="5" t="s">
        <v>454</v>
      </c>
      <c r="C113" s="158">
        <v>0</v>
      </c>
      <c r="D113" s="120">
        <v>0</v>
      </c>
      <c r="E113" s="160">
        <f t="shared" si="6"/>
        <v>0</v>
      </c>
      <c r="F113" s="158">
        <f t="shared" si="4"/>
        <v>0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x14ac:dyDescent="0.25">
      <c r="A114" s="39" t="s">
        <v>455</v>
      </c>
      <c r="B114" s="5" t="s">
        <v>456</v>
      </c>
      <c r="C114" s="158">
        <v>0</v>
      </c>
      <c r="D114" s="120">
        <v>0</v>
      </c>
      <c r="E114" s="160">
        <f t="shared" si="6"/>
        <v>0</v>
      </c>
      <c r="F114" s="158">
        <f t="shared" si="4"/>
        <v>0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5"/>
      <c r="Y114" s="25"/>
    </row>
    <row r="115" spans="1:25" x14ac:dyDescent="0.25">
      <c r="A115" s="39" t="s">
        <v>457</v>
      </c>
      <c r="B115" s="5" t="s">
        <v>458</v>
      </c>
      <c r="C115" s="158">
        <v>0</v>
      </c>
      <c r="D115" s="120">
        <v>0</v>
      </c>
      <c r="E115" s="160">
        <f t="shared" si="6"/>
        <v>0</v>
      </c>
      <c r="F115" s="158">
        <f t="shared" si="4"/>
        <v>0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5"/>
      <c r="Y115" s="25"/>
    </row>
    <row r="116" spans="1:25" x14ac:dyDescent="0.25">
      <c r="A116" s="40" t="s">
        <v>651</v>
      </c>
      <c r="B116" s="41" t="s">
        <v>459</v>
      </c>
      <c r="C116" s="159">
        <v>786</v>
      </c>
      <c r="D116" s="121">
        <v>0</v>
      </c>
      <c r="E116" s="159">
        <f t="shared" si="6"/>
        <v>0</v>
      </c>
      <c r="F116" s="142">
        <f t="shared" si="4"/>
        <v>786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5"/>
      <c r="Y116" s="25"/>
    </row>
    <row r="117" spans="1:25" x14ac:dyDescent="0.25">
      <c r="A117" s="39" t="s">
        <v>460</v>
      </c>
      <c r="B117" s="5" t="s">
        <v>461</v>
      </c>
      <c r="C117" s="158">
        <v>0</v>
      </c>
      <c r="D117" s="120">
        <v>0</v>
      </c>
      <c r="E117" s="160">
        <f t="shared" si="6"/>
        <v>0</v>
      </c>
      <c r="F117" s="158">
        <f t="shared" si="4"/>
        <v>0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5"/>
      <c r="Y117" s="25"/>
    </row>
    <row r="118" spans="1:25" x14ac:dyDescent="0.25">
      <c r="A118" s="13" t="s">
        <v>462</v>
      </c>
      <c r="B118" s="5" t="s">
        <v>463</v>
      </c>
      <c r="C118" s="158">
        <v>0</v>
      </c>
      <c r="D118" s="120">
        <v>0</v>
      </c>
      <c r="E118" s="161">
        <f t="shared" si="6"/>
        <v>0</v>
      </c>
      <c r="F118" s="158">
        <f t="shared" si="4"/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5"/>
      <c r="Y118" s="25"/>
    </row>
    <row r="119" spans="1:25" x14ac:dyDescent="0.25">
      <c r="A119" s="39" t="s">
        <v>687</v>
      </c>
      <c r="B119" s="5" t="s">
        <v>464</v>
      </c>
      <c r="C119" s="158">
        <v>0</v>
      </c>
      <c r="D119" s="120">
        <v>0</v>
      </c>
      <c r="E119" s="160">
        <f t="shared" si="6"/>
        <v>0</v>
      </c>
      <c r="F119" s="158">
        <f t="shared" si="4"/>
        <v>0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5"/>
      <c r="Y119" s="25"/>
    </row>
    <row r="120" spans="1:25" x14ac:dyDescent="0.25">
      <c r="A120" s="39" t="s">
        <v>656</v>
      </c>
      <c r="B120" s="5" t="s">
        <v>465</v>
      </c>
      <c r="C120" s="158">
        <v>0</v>
      </c>
      <c r="D120" s="120">
        <v>0</v>
      </c>
      <c r="E120" s="160">
        <f t="shared" si="6"/>
        <v>0</v>
      </c>
      <c r="F120" s="158">
        <f t="shared" si="4"/>
        <v>0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5"/>
      <c r="Y120" s="25"/>
    </row>
    <row r="121" spans="1:25" x14ac:dyDescent="0.25">
      <c r="A121" s="40" t="s">
        <v>657</v>
      </c>
      <c r="B121" s="41" t="s">
        <v>469</v>
      </c>
      <c r="C121" s="159">
        <f>SUM(C117:C120)</f>
        <v>0</v>
      </c>
      <c r="D121" s="121">
        <v>0</v>
      </c>
      <c r="E121" s="159">
        <f t="shared" si="6"/>
        <v>0</v>
      </c>
      <c r="F121" s="142">
        <f t="shared" si="4"/>
        <v>0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5"/>
      <c r="Y121" s="25"/>
    </row>
    <row r="122" spans="1:25" x14ac:dyDescent="0.25">
      <c r="A122" s="13" t="s">
        <v>470</v>
      </c>
      <c r="B122" s="5" t="s">
        <v>471</v>
      </c>
      <c r="C122" s="158">
        <v>0</v>
      </c>
      <c r="D122" s="120">
        <v>0</v>
      </c>
      <c r="E122" s="161">
        <f t="shared" si="6"/>
        <v>0</v>
      </c>
      <c r="F122" s="158">
        <f t="shared" si="4"/>
        <v>0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5"/>
      <c r="Y122" s="25"/>
    </row>
    <row r="123" spans="1:25" ht="15.75" x14ac:dyDescent="0.25">
      <c r="A123" s="42" t="s">
        <v>691</v>
      </c>
      <c r="B123" s="43" t="s">
        <v>472</v>
      </c>
      <c r="C123" s="159">
        <v>786</v>
      </c>
      <c r="D123" s="121">
        <v>0</v>
      </c>
      <c r="E123" s="159">
        <f t="shared" si="6"/>
        <v>0</v>
      </c>
      <c r="F123" s="142">
        <f t="shared" si="4"/>
        <v>786</v>
      </c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5"/>
      <c r="Y123" s="25"/>
    </row>
    <row r="124" spans="1:25" ht="15.75" x14ac:dyDescent="0.25">
      <c r="A124" s="47" t="s">
        <v>38</v>
      </c>
      <c r="B124" s="48"/>
      <c r="C124" s="121">
        <f>C100+C123</f>
        <v>27476</v>
      </c>
      <c r="D124" s="121">
        <v>0</v>
      </c>
      <c r="E124" s="121">
        <f t="shared" si="6"/>
        <v>0</v>
      </c>
      <c r="F124" s="121">
        <f t="shared" si="4"/>
        <v>27476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x14ac:dyDescent="0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x14ac:dyDescent="0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x14ac:dyDescent="0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x14ac:dyDescent="0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x14ac:dyDescent="0.2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x14ac:dyDescent="0.2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x14ac:dyDescent="0.2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x14ac:dyDescent="0.2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x14ac:dyDescent="0.2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x14ac:dyDescent="0.2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x14ac:dyDescent="0.2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x14ac:dyDescent="0.2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x14ac:dyDescent="0.2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x14ac:dyDescent="0.2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x14ac:dyDescent="0.2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x14ac:dyDescent="0.2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x14ac:dyDescent="0.2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x14ac:dyDescent="0.2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x14ac:dyDescent="0.2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x14ac:dyDescent="0.2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x14ac:dyDescent="0.2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x14ac:dyDescent="0.2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x14ac:dyDescent="0.2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x14ac:dyDescent="0.2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x14ac:dyDescent="0.2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x14ac:dyDescent="0.2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x14ac:dyDescent="0.2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x14ac:dyDescent="0.2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x14ac:dyDescent="0.2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x14ac:dyDescent="0.2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x14ac:dyDescent="0.2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2:25" x14ac:dyDescent="0.2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spans="2:25" x14ac:dyDescent="0.25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</sheetData>
  <mergeCells count="3">
    <mergeCell ref="A3:F3"/>
    <mergeCell ref="A4:F4"/>
    <mergeCell ref="A1:F1"/>
  </mergeCells>
  <phoneticPr fontId="46" type="noConversion"/>
  <pageMargins left="0.25" right="0.70866141732283472" top="0.74803149606299213" bottom="0.74803149606299213" header="0.31496062992125984" footer="0.31496062992125984"/>
  <pageSetup paperSize="9" scale="6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2"/>
  <sheetViews>
    <sheetView topLeftCell="A102" workbookViewId="0">
      <selection activeCell="F89" sqref="F89"/>
    </sheetView>
  </sheetViews>
  <sheetFormatPr defaultRowHeight="15" x14ac:dyDescent="0.25"/>
  <cols>
    <col min="1" max="1" width="101" customWidth="1"/>
    <col min="3" max="3" width="14.42578125" customWidth="1"/>
    <col min="4" max="4" width="14.5703125" customWidth="1"/>
    <col min="5" max="5" width="15.7109375" customWidth="1"/>
    <col min="6" max="6" width="15.85546875" customWidth="1"/>
  </cols>
  <sheetData>
    <row r="1" spans="1:6" ht="28.5" customHeight="1" x14ac:dyDescent="0.25">
      <c r="A1" s="209"/>
      <c r="B1" s="209"/>
      <c r="C1" s="209"/>
      <c r="D1" s="209"/>
      <c r="E1" s="209"/>
      <c r="F1" s="209"/>
    </row>
    <row r="2" spans="1:6" ht="21" customHeight="1" x14ac:dyDescent="0.25">
      <c r="A2" s="205" t="s">
        <v>729</v>
      </c>
      <c r="B2" s="206"/>
      <c r="C2" s="206"/>
      <c r="D2" s="206"/>
      <c r="E2" s="206"/>
      <c r="F2" s="207"/>
    </row>
    <row r="3" spans="1:6" ht="18.75" customHeight="1" x14ac:dyDescent="0.25">
      <c r="A3" s="208" t="s">
        <v>86</v>
      </c>
      <c r="B3" s="206"/>
      <c r="C3" s="206"/>
      <c r="D3" s="206"/>
      <c r="E3" s="206"/>
      <c r="F3" s="207"/>
    </row>
    <row r="4" spans="1:6" ht="18" x14ac:dyDescent="0.25">
      <c r="A4" s="52"/>
    </row>
    <row r="5" spans="1:6" x14ac:dyDescent="0.25">
      <c r="A5" s="118" t="s">
        <v>4</v>
      </c>
    </row>
    <row r="6" spans="1:6" ht="25.5" x14ac:dyDescent="0.25">
      <c r="A6" s="2" t="s">
        <v>293</v>
      </c>
      <c r="B6" s="3" t="s">
        <v>294</v>
      </c>
      <c r="C6" s="180" t="s">
        <v>5</v>
      </c>
      <c r="D6" s="180" t="s">
        <v>724</v>
      </c>
      <c r="E6" s="180" t="s">
        <v>725</v>
      </c>
      <c r="F6" s="180" t="s">
        <v>738</v>
      </c>
    </row>
    <row r="7" spans="1:6" x14ac:dyDescent="0.25">
      <c r="A7" s="30" t="s">
        <v>295</v>
      </c>
      <c r="B7" s="31" t="s">
        <v>296</v>
      </c>
      <c r="C7" s="120">
        <v>3703</v>
      </c>
      <c r="D7" s="120">
        <f>C7*1.01</f>
        <v>3740.03</v>
      </c>
      <c r="E7" s="120">
        <f t="shared" ref="E7:F7" si="0">D7*1.01</f>
        <v>3777.4303000000004</v>
      </c>
      <c r="F7" s="120">
        <f t="shared" si="0"/>
        <v>3815.2046030000006</v>
      </c>
    </row>
    <row r="8" spans="1:6" x14ac:dyDescent="0.25">
      <c r="A8" s="30" t="s">
        <v>297</v>
      </c>
      <c r="B8" s="32" t="s">
        <v>298</v>
      </c>
      <c r="C8" s="120">
        <v>0</v>
      </c>
      <c r="D8" s="120">
        <v>0</v>
      </c>
      <c r="E8" s="120">
        <v>0</v>
      </c>
      <c r="F8" s="120">
        <f>C8+D8+E8</f>
        <v>0</v>
      </c>
    </row>
    <row r="9" spans="1:6" x14ac:dyDescent="0.25">
      <c r="A9" s="30" t="s">
        <v>299</v>
      </c>
      <c r="B9" s="32" t="s">
        <v>300</v>
      </c>
      <c r="C9" s="120">
        <v>0</v>
      </c>
      <c r="D9" s="120">
        <v>0</v>
      </c>
      <c r="E9" s="120">
        <v>0</v>
      </c>
      <c r="F9" s="120">
        <f>C9+D9+E9</f>
        <v>0</v>
      </c>
    </row>
    <row r="10" spans="1:6" x14ac:dyDescent="0.25">
      <c r="A10" s="33" t="s">
        <v>301</v>
      </c>
      <c r="B10" s="32" t="s">
        <v>302</v>
      </c>
      <c r="C10" s="120">
        <v>0</v>
      </c>
      <c r="D10" s="120">
        <v>0</v>
      </c>
      <c r="E10" s="120">
        <v>0</v>
      </c>
      <c r="F10" s="120">
        <f>C10+D10+E10</f>
        <v>0</v>
      </c>
    </row>
    <row r="11" spans="1:6" x14ac:dyDescent="0.25">
      <c r="A11" s="33" t="s">
        <v>303</v>
      </c>
      <c r="B11" s="32" t="s">
        <v>304</v>
      </c>
      <c r="C11" s="120">
        <v>0</v>
      </c>
      <c r="D11" s="120">
        <v>0</v>
      </c>
      <c r="E11" s="120">
        <v>0</v>
      </c>
      <c r="F11" s="120">
        <f>C11+D11+E11</f>
        <v>0</v>
      </c>
    </row>
    <row r="12" spans="1:6" x14ac:dyDescent="0.25">
      <c r="A12" s="33" t="s">
        <v>305</v>
      </c>
      <c r="B12" s="32" t="s">
        <v>306</v>
      </c>
      <c r="C12" s="120">
        <v>0</v>
      </c>
      <c r="D12" s="120">
        <v>0</v>
      </c>
      <c r="E12" s="120">
        <v>0</v>
      </c>
      <c r="F12" s="120">
        <f>C12+D12+E12</f>
        <v>0</v>
      </c>
    </row>
    <row r="13" spans="1:6" x14ac:dyDescent="0.25">
      <c r="A13" s="33" t="s">
        <v>307</v>
      </c>
      <c r="B13" s="32" t="s">
        <v>308</v>
      </c>
      <c r="C13" s="120">
        <v>240</v>
      </c>
      <c r="D13" s="120">
        <f>C13</f>
        <v>240</v>
      </c>
      <c r="E13" s="120">
        <f t="shared" ref="E13:F13" si="1">D13</f>
        <v>240</v>
      </c>
      <c r="F13" s="120">
        <f t="shared" si="1"/>
        <v>240</v>
      </c>
    </row>
    <row r="14" spans="1:6" x14ac:dyDescent="0.25">
      <c r="A14" s="33" t="s">
        <v>309</v>
      </c>
      <c r="B14" s="32" t="s">
        <v>310</v>
      </c>
      <c r="C14" s="120">
        <v>0</v>
      </c>
      <c r="D14" s="120">
        <v>0</v>
      </c>
      <c r="E14" s="120">
        <v>0</v>
      </c>
      <c r="F14" s="120">
        <f>C14+D14+E14</f>
        <v>0</v>
      </c>
    </row>
    <row r="15" spans="1:6" x14ac:dyDescent="0.25">
      <c r="A15" s="5" t="s">
        <v>311</v>
      </c>
      <c r="B15" s="32" t="s">
        <v>312</v>
      </c>
      <c r="C15" s="120">
        <v>0</v>
      </c>
      <c r="D15" s="120">
        <v>0</v>
      </c>
      <c r="E15" s="120">
        <f>SUM(E14)</f>
        <v>0</v>
      </c>
      <c r="F15" s="120">
        <f>C15+D15+E15</f>
        <v>0</v>
      </c>
    </row>
    <row r="16" spans="1:6" x14ac:dyDescent="0.25">
      <c r="A16" s="5" t="s">
        <v>313</v>
      </c>
      <c r="B16" s="32" t="s">
        <v>314</v>
      </c>
      <c r="C16" s="120">
        <v>0</v>
      </c>
      <c r="D16" s="120">
        <v>0</v>
      </c>
      <c r="E16" s="120">
        <v>0</v>
      </c>
      <c r="F16" s="120">
        <v>0</v>
      </c>
    </row>
    <row r="17" spans="1:6" x14ac:dyDescent="0.25">
      <c r="A17" s="5" t="s">
        <v>315</v>
      </c>
      <c r="B17" s="32" t="s">
        <v>316</v>
      </c>
      <c r="C17" s="120">
        <v>0</v>
      </c>
      <c r="D17" s="120">
        <v>0</v>
      </c>
      <c r="E17" s="120">
        <v>0</v>
      </c>
      <c r="F17" s="120">
        <f>C17+D17+E17</f>
        <v>0</v>
      </c>
    </row>
    <row r="18" spans="1:6" x14ac:dyDescent="0.25">
      <c r="A18" s="5" t="s">
        <v>317</v>
      </c>
      <c r="B18" s="32" t="s">
        <v>318</v>
      </c>
      <c r="C18" s="120">
        <v>0</v>
      </c>
      <c r="D18" s="120">
        <v>0</v>
      </c>
      <c r="E18" s="120">
        <f>SUM(E17)</f>
        <v>0</v>
      </c>
      <c r="F18" s="120">
        <f>C18+D18+E18</f>
        <v>0</v>
      </c>
    </row>
    <row r="19" spans="1:6" x14ac:dyDescent="0.25">
      <c r="A19" s="5" t="s">
        <v>658</v>
      </c>
      <c r="B19" s="32" t="s">
        <v>319</v>
      </c>
      <c r="C19" s="120">
        <v>0</v>
      </c>
      <c r="D19" s="120">
        <v>0</v>
      </c>
      <c r="E19" s="120">
        <v>0</v>
      </c>
      <c r="F19" s="120">
        <v>0</v>
      </c>
    </row>
    <row r="20" spans="1:6" x14ac:dyDescent="0.25">
      <c r="A20" s="34" t="s">
        <v>596</v>
      </c>
      <c r="B20" s="35" t="s">
        <v>320</v>
      </c>
      <c r="C20" s="121">
        <f>SUM(C7:C19)</f>
        <v>3943</v>
      </c>
      <c r="D20" s="121">
        <f>SUM(D7:D19)</f>
        <v>3980.03</v>
      </c>
      <c r="E20" s="121">
        <f>SUM(E7:E19)</f>
        <v>4017.4303000000004</v>
      </c>
      <c r="F20" s="121">
        <f>SUM(F7:F19)</f>
        <v>4055.2046030000006</v>
      </c>
    </row>
    <row r="21" spans="1:6" x14ac:dyDescent="0.25">
      <c r="A21" s="5" t="s">
        <v>321</v>
      </c>
      <c r="B21" s="32" t="s">
        <v>322</v>
      </c>
      <c r="C21" s="120">
        <v>4265</v>
      </c>
      <c r="D21" s="120">
        <f>C21</f>
        <v>4265</v>
      </c>
      <c r="E21" s="120">
        <f t="shared" ref="E21:F21" si="2">D21</f>
        <v>4265</v>
      </c>
      <c r="F21" s="120">
        <f t="shared" si="2"/>
        <v>4265</v>
      </c>
    </row>
    <row r="22" spans="1:6" x14ac:dyDescent="0.25">
      <c r="A22" s="5" t="s">
        <v>323</v>
      </c>
      <c r="B22" s="32" t="s">
        <v>324</v>
      </c>
      <c r="C22" s="120">
        <v>0</v>
      </c>
      <c r="D22" s="120">
        <v>0</v>
      </c>
      <c r="E22" s="120">
        <v>0</v>
      </c>
      <c r="F22" s="120">
        <v>0</v>
      </c>
    </row>
    <row r="23" spans="1:6" x14ac:dyDescent="0.25">
      <c r="A23" s="6" t="s">
        <v>325</v>
      </c>
      <c r="B23" s="32" t="s">
        <v>326</v>
      </c>
      <c r="C23" s="120">
        <v>240</v>
      </c>
      <c r="D23" s="120">
        <v>240</v>
      </c>
      <c r="E23" s="120">
        <v>240</v>
      </c>
      <c r="F23" s="120">
        <v>240</v>
      </c>
    </row>
    <row r="24" spans="1:6" x14ac:dyDescent="0.25">
      <c r="A24" s="7" t="s">
        <v>597</v>
      </c>
      <c r="B24" s="35" t="s">
        <v>327</v>
      </c>
      <c r="C24" s="121">
        <f>SUM(C21:C23)</f>
        <v>4505</v>
      </c>
      <c r="D24" s="121">
        <f>SUM(D21:D23)</f>
        <v>4505</v>
      </c>
      <c r="E24" s="121">
        <f>SUM(E21:E23)</f>
        <v>4505</v>
      </c>
      <c r="F24" s="121">
        <f>SUM(F21:F23)</f>
        <v>4505</v>
      </c>
    </row>
    <row r="25" spans="1:6" x14ac:dyDescent="0.25">
      <c r="A25" s="55" t="s">
        <v>688</v>
      </c>
      <c r="B25" s="56" t="s">
        <v>328</v>
      </c>
      <c r="C25" s="121">
        <f>C20+C24</f>
        <v>8448</v>
      </c>
      <c r="D25" s="121">
        <f>D20+D24</f>
        <v>8485.0300000000007</v>
      </c>
      <c r="E25" s="121">
        <f>E20+E24</f>
        <v>8522.4303</v>
      </c>
      <c r="F25" s="121">
        <f>F20+F24</f>
        <v>8560.2046030000001</v>
      </c>
    </row>
    <row r="26" spans="1:6" x14ac:dyDescent="0.25">
      <c r="A26" s="41" t="s">
        <v>659</v>
      </c>
      <c r="B26" s="56" t="s">
        <v>329</v>
      </c>
      <c r="C26" s="121">
        <v>1684</v>
      </c>
      <c r="D26" s="121">
        <f>C26*1.01</f>
        <v>1700.84</v>
      </c>
      <c r="E26" s="121">
        <f t="shared" ref="E26:F26" si="3">D26*1.01</f>
        <v>1717.8483999999999</v>
      </c>
      <c r="F26" s="121">
        <f t="shared" si="3"/>
        <v>1735.0268839999999</v>
      </c>
    </row>
    <row r="27" spans="1:6" x14ac:dyDescent="0.25">
      <c r="A27" s="5" t="s">
        <v>330</v>
      </c>
      <c r="B27" s="32" t="s">
        <v>331</v>
      </c>
      <c r="C27" s="120">
        <v>20</v>
      </c>
      <c r="D27" s="120"/>
      <c r="E27" s="120"/>
      <c r="F27" s="120"/>
    </row>
    <row r="28" spans="1:6" x14ac:dyDescent="0.25">
      <c r="A28" s="5" t="s">
        <v>332</v>
      </c>
      <c r="B28" s="32" t="s">
        <v>333</v>
      </c>
      <c r="C28" s="120">
        <v>1122</v>
      </c>
      <c r="D28" s="120">
        <f>C28*1.01</f>
        <v>1133.22</v>
      </c>
      <c r="E28" s="120">
        <f t="shared" ref="E28:F28" si="4">D28*1.01</f>
        <v>1144.5522000000001</v>
      </c>
      <c r="F28" s="120">
        <f t="shared" si="4"/>
        <v>1155.9977220000001</v>
      </c>
    </row>
    <row r="29" spans="1:6" x14ac:dyDescent="0.25">
      <c r="A29" s="5" t="s">
        <v>334</v>
      </c>
      <c r="B29" s="32" t="s">
        <v>335</v>
      </c>
      <c r="C29" s="120">
        <v>0</v>
      </c>
      <c r="D29" s="120"/>
      <c r="E29" s="120"/>
      <c r="F29" s="120"/>
    </row>
    <row r="30" spans="1:6" x14ac:dyDescent="0.25">
      <c r="A30" s="7" t="s">
        <v>598</v>
      </c>
      <c r="B30" s="35" t="s">
        <v>336</v>
      </c>
      <c r="C30" s="121">
        <f>SUM(C27:C29)</f>
        <v>1142</v>
      </c>
      <c r="D30" s="121">
        <f>SUM(D27:D29)</f>
        <v>1133.22</v>
      </c>
      <c r="E30" s="121">
        <f>SUM(E27:E29)</f>
        <v>1144.5522000000001</v>
      </c>
      <c r="F30" s="121">
        <f>SUM(F27:F29)</f>
        <v>1155.9977220000001</v>
      </c>
    </row>
    <row r="31" spans="1:6" x14ac:dyDescent="0.25">
      <c r="A31" s="5" t="s">
        <v>337</v>
      </c>
      <c r="B31" s="32" t="s">
        <v>338</v>
      </c>
      <c r="C31" s="120">
        <v>30</v>
      </c>
      <c r="D31" s="120">
        <f>C31*1.01</f>
        <v>30.3</v>
      </c>
      <c r="E31" s="120">
        <f>D31*1.01</f>
        <v>30.603000000000002</v>
      </c>
      <c r="F31" s="120">
        <f t="shared" ref="F31" si="5">E31*1.01</f>
        <v>30.909030000000001</v>
      </c>
    </row>
    <row r="32" spans="1:6" x14ac:dyDescent="0.25">
      <c r="A32" s="5" t="s">
        <v>339</v>
      </c>
      <c r="B32" s="32" t="s">
        <v>340</v>
      </c>
      <c r="C32" s="120">
        <v>34</v>
      </c>
      <c r="D32" s="120">
        <f>C32*1.01</f>
        <v>34.340000000000003</v>
      </c>
      <c r="E32" s="120">
        <f t="shared" ref="E32:F32" si="6">D32*1.01</f>
        <v>34.683400000000006</v>
      </c>
      <c r="F32" s="120">
        <f t="shared" si="6"/>
        <v>35.030234000000007</v>
      </c>
    </row>
    <row r="33" spans="1:6" ht="15" customHeight="1" x14ac:dyDescent="0.25">
      <c r="A33" s="7" t="s">
        <v>689</v>
      </c>
      <c r="B33" s="35" t="s">
        <v>341</v>
      </c>
      <c r="C33" s="121">
        <f>C31+C32</f>
        <v>64</v>
      </c>
      <c r="D33" s="121">
        <f>SUM(D31:D32)</f>
        <v>64.64</v>
      </c>
      <c r="E33" s="121">
        <f>SUM(E31:E32)</f>
        <v>65.286400000000015</v>
      </c>
      <c r="F33" s="121">
        <f>SUM(F31:F32)</f>
        <v>65.939264000000009</v>
      </c>
    </row>
    <row r="34" spans="1:6" x14ac:dyDescent="0.25">
      <c r="A34" s="5" t="s">
        <v>342</v>
      </c>
      <c r="B34" s="32" t="s">
        <v>343</v>
      </c>
      <c r="C34" s="120">
        <v>1103</v>
      </c>
      <c r="D34" s="120">
        <f>C34*1.01</f>
        <v>1114.03</v>
      </c>
      <c r="E34" s="120">
        <f t="shared" ref="E34:F34" si="7">D34*1.01</f>
        <v>1125.1703</v>
      </c>
      <c r="F34" s="120">
        <f t="shared" si="7"/>
        <v>1136.4220029999999</v>
      </c>
    </row>
    <row r="35" spans="1:6" x14ac:dyDescent="0.25">
      <c r="A35" s="5" t="s">
        <v>344</v>
      </c>
      <c r="B35" s="32" t="s">
        <v>345</v>
      </c>
      <c r="C35" s="120">
        <v>90</v>
      </c>
      <c r="D35" s="120">
        <f t="shared" ref="D35:F40" si="8">C35*1.01</f>
        <v>90.9</v>
      </c>
      <c r="E35" s="120">
        <v>0</v>
      </c>
      <c r="F35" s="120">
        <f>C35+D35+E35</f>
        <v>180.9</v>
      </c>
    </row>
    <row r="36" spans="1:6" x14ac:dyDescent="0.25">
      <c r="A36" s="5" t="s">
        <v>660</v>
      </c>
      <c r="B36" s="32" t="s">
        <v>346</v>
      </c>
      <c r="C36" s="120">
        <v>0</v>
      </c>
      <c r="D36" s="120">
        <f t="shared" si="8"/>
        <v>0</v>
      </c>
      <c r="E36" s="120">
        <f>SUM(E35)</f>
        <v>0</v>
      </c>
      <c r="F36" s="120">
        <f>C36+D36+E36</f>
        <v>0</v>
      </c>
    </row>
    <row r="37" spans="1:6" x14ac:dyDescent="0.25">
      <c r="A37" s="5" t="s">
        <v>347</v>
      </c>
      <c r="B37" s="32" t="s">
        <v>348</v>
      </c>
      <c r="C37" s="120">
        <v>175</v>
      </c>
      <c r="D37" s="120">
        <f t="shared" si="8"/>
        <v>176.75</v>
      </c>
      <c r="E37" s="120">
        <f t="shared" si="8"/>
        <v>178.51750000000001</v>
      </c>
      <c r="F37" s="120">
        <f t="shared" si="8"/>
        <v>180.30267500000002</v>
      </c>
    </row>
    <row r="38" spans="1:6" x14ac:dyDescent="0.25">
      <c r="A38" s="10" t="s">
        <v>661</v>
      </c>
      <c r="B38" s="32" t="s">
        <v>349</v>
      </c>
      <c r="C38" s="120">
        <v>0</v>
      </c>
      <c r="D38" s="120">
        <f t="shared" si="8"/>
        <v>0</v>
      </c>
      <c r="E38" s="120">
        <v>0</v>
      </c>
      <c r="F38" s="120">
        <f>C38+D38+E38</f>
        <v>0</v>
      </c>
    </row>
    <row r="39" spans="1:6" x14ac:dyDescent="0.25">
      <c r="A39" s="6" t="s">
        <v>350</v>
      </c>
      <c r="B39" s="32" t="s">
        <v>351</v>
      </c>
      <c r="C39" s="120">
        <v>150</v>
      </c>
      <c r="D39" s="120">
        <f t="shared" si="8"/>
        <v>151.5</v>
      </c>
      <c r="E39" s="120">
        <f>SUM(E38)</f>
        <v>0</v>
      </c>
      <c r="F39" s="120">
        <f>C39+D39+E39</f>
        <v>301.5</v>
      </c>
    </row>
    <row r="40" spans="1:6" x14ac:dyDescent="0.25">
      <c r="A40" s="5" t="s">
        <v>662</v>
      </c>
      <c r="B40" s="32" t="s">
        <v>352</v>
      </c>
      <c r="C40" s="120">
        <v>1821</v>
      </c>
      <c r="D40" s="120">
        <f t="shared" si="8"/>
        <v>1839.21</v>
      </c>
      <c r="E40" s="120">
        <f t="shared" si="8"/>
        <v>1857.6021000000001</v>
      </c>
      <c r="F40" s="120">
        <f t="shared" si="8"/>
        <v>1876.1781210000001</v>
      </c>
    </row>
    <row r="41" spans="1:6" x14ac:dyDescent="0.25">
      <c r="A41" s="7" t="s">
        <v>599</v>
      </c>
      <c r="B41" s="35" t="s">
        <v>353</v>
      </c>
      <c r="C41" s="121">
        <f>SUM(C34:C40)</f>
        <v>3339</v>
      </c>
      <c r="D41" s="121">
        <f>SUM(D34:D40)</f>
        <v>3372.3900000000003</v>
      </c>
      <c r="E41" s="121">
        <f>SUM(E34:E40)</f>
        <v>3161.2898999999998</v>
      </c>
      <c r="F41" s="121">
        <f>SUM(F34:F40)</f>
        <v>3675.3027990000001</v>
      </c>
    </row>
    <row r="42" spans="1:6" x14ac:dyDescent="0.25">
      <c r="A42" s="5" t="s">
        <v>354</v>
      </c>
      <c r="B42" s="32" t="s">
        <v>355</v>
      </c>
      <c r="C42" s="120">
        <v>0</v>
      </c>
      <c r="D42" s="120">
        <v>0</v>
      </c>
      <c r="E42" s="120">
        <v>0</v>
      </c>
      <c r="F42" s="120">
        <f>C42+D42+E42</f>
        <v>0</v>
      </c>
    </row>
    <row r="43" spans="1:6" x14ac:dyDescent="0.25">
      <c r="A43" s="5" t="s">
        <v>356</v>
      </c>
      <c r="B43" s="32" t="s">
        <v>357</v>
      </c>
      <c r="C43" s="120">
        <v>0</v>
      </c>
      <c r="D43" s="120">
        <v>0</v>
      </c>
      <c r="E43" s="120">
        <f>SUM(E42)</f>
        <v>0</v>
      </c>
      <c r="F43" s="120">
        <f>C43+D43+E43</f>
        <v>0</v>
      </c>
    </row>
    <row r="44" spans="1:6" x14ac:dyDescent="0.25">
      <c r="A44" s="7" t="s">
        <v>600</v>
      </c>
      <c r="B44" s="35" t="s">
        <v>358</v>
      </c>
      <c r="C44" s="121">
        <f>SUM(C42:C43)</f>
        <v>0</v>
      </c>
      <c r="D44" s="121">
        <v>0</v>
      </c>
      <c r="E44" s="121">
        <f>SUM(E43)</f>
        <v>0</v>
      </c>
      <c r="F44" s="121">
        <f>C44+D44+E44</f>
        <v>0</v>
      </c>
    </row>
    <row r="45" spans="1:6" x14ac:dyDescent="0.25">
      <c r="A45" s="5" t="s">
        <v>359</v>
      </c>
      <c r="B45" s="32" t="s">
        <v>360</v>
      </c>
      <c r="C45" s="120">
        <v>1511</v>
      </c>
      <c r="D45" s="120">
        <f>C45*1.01</f>
        <v>1526.11</v>
      </c>
      <c r="E45" s="120">
        <f t="shared" ref="E45:F45" si="9">D45*1.01</f>
        <v>1541.3710999999998</v>
      </c>
      <c r="F45" s="120">
        <f t="shared" si="9"/>
        <v>1556.7848109999998</v>
      </c>
    </row>
    <row r="46" spans="1:6" x14ac:dyDescent="0.25">
      <c r="A46" s="5" t="s">
        <v>361</v>
      </c>
      <c r="B46" s="32" t="s">
        <v>362</v>
      </c>
      <c r="C46" s="120">
        <v>100</v>
      </c>
      <c r="D46" s="120">
        <v>125</v>
      </c>
      <c r="E46" s="120">
        <v>115</v>
      </c>
      <c r="F46" s="120">
        <f>C46+D46+E46</f>
        <v>340</v>
      </c>
    </row>
    <row r="47" spans="1:6" x14ac:dyDescent="0.25">
      <c r="A47" s="5" t="s">
        <v>663</v>
      </c>
      <c r="B47" s="32" t="s">
        <v>363</v>
      </c>
      <c r="C47" s="120">
        <v>0</v>
      </c>
      <c r="D47" s="120">
        <v>0</v>
      </c>
      <c r="E47" s="120">
        <v>0</v>
      </c>
      <c r="F47" s="120">
        <v>0</v>
      </c>
    </row>
    <row r="48" spans="1:6" x14ac:dyDescent="0.25">
      <c r="A48" s="5" t="s">
        <v>664</v>
      </c>
      <c r="B48" s="32" t="s">
        <v>364</v>
      </c>
      <c r="C48" s="120">
        <v>0</v>
      </c>
      <c r="D48" s="120">
        <v>0</v>
      </c>
      <c r="E48" s="120">
        <f>SUM(E47)</f>
        <v>0</v>
      </c>
      <c r="F48" s="120">
        <f>C48+D48+E48</f>
        <v>0</v>
      </c>
    </row>
    <row r="49" spans="1:6" x14ac:dyDescent="0.25">
      <c r="A49" s="5" t="s">
        <v>365</v>
      </c>
      <c r="B49" s="32" t="s">
        <v>366</v>
      </c>
      <c r="C49" s="120">
        <v>5</v>
      </c>
      <c r="D49" s="120">
        <v>0</v>
      </c>
      <c r="E49" s="120">
        <v>0</v>
      </c>
      <c r="F49" s="120">
        <v>0</v>
      </c>
    </row>
    <row r="50" spans="1:6" x14ac:dyDescent="0.25">
      <c r="A50" s="7" t="s">
        <v>601</v>
      </c>
      <c r="B50" s="35" t="s">
        <v>367</v>
      </c>
      <c r="C50" s="121">
        <f>SUM(C45:C49)</f>
        <v>1616</v>
      </c>
      <c r="D50" s="121">
        <f>SUM(D45:D49)</f>
        <v>1651.11</v>
      </c>
      <c r="E50" s="121">
        <f>SUM(E45:E49)</f>
        <v>1656.3710999999998</v>
      </c>
      <c r="F50" s="121">
        <f>SUM(F45:F49)</f>
        <v>1896.7848109999998</v>
      </c>
    </row>
    <row r="51" spans="1:6" x14ac:dyDescent="0.25">
      <c r="A51" s="41" t="s">
        <v>602</v>
      </c>
      <c r="B51" s="56" t="s">
        <v>368</v>
      </c>
      <c r="C51" s="121">
        <f>C33+C41+C44+C50+C30</f>
        <v>6161</v>
      </c>
      <c r="D51" s="121">
        <f>D33+D41+D44+D50+D30</f>
        <v>6221.3600000000006</v>
      </c>
      <c r="E51" s="121">
        <f>E33+E41+E44+E50+E30</f>
        <v>6027.4995999999992</v>
      </c>
      <c r="F51" s="121">
        <f>F33+F41+F44+F50+F30</f>
        <v>6794.0245960000002</v>
      </c>
    </row>
    <row r="52" spans="1:6" x14ac:dyDescent="0.25">
      <c r="A52" s="13" t="s">
        <v>369</v>
      </c>
      <c r="B52" s="32" t="s">
        <v>370</v>
      </c>
      <c r="C52" s="120">
        <v>0</v>
      </c>
      <c r="D52" s="120">
        <v>0</v>
      </c>
      <c r="E52" s="120">
        <v>0</v>
      </c>
      <c r="F52" s="120">
        <f>C52+D52+E52</f>
        <v>0</v>
      </c>
    </row>
    <row r="53" spans="1:6" x14ac:dyDescent="0.25">
      <c r="A53" s="13" t="s">
        <v>603</v>
      </c>
      <c r="B53" s="32" t="s">
        <v>371</v>
      </c>
      <c r="C53" s="120">
        <v>0</v>
      </c>
      <c r="D53" s="120">
        <v>0</v>
      </c>
      <c r="E53" s="120">
        <v>0</v>
      </c>
      <c r="F53" s="120">
        <v>0</v>
      </c>
    </row>
    <row r="54" spans="1:6" x14ac:dyDescent="0.25">
      <c r="A54" s="17" t="s">
        <v>665</v>
      </c>
      <c r="B54" s="32" t="s">
        <v>372</v>
      </c>
      <c r="C54" s="120">
        <v>0</v>
      </c>
      <c r="D54" s="120">
        <v>0</v>
      </c>
      <c r="E54" s="120">
        <v>0</v>
      </c>
      <c r="F54" s="120">
        <f>C54+D54+E54</f>
        <v>0</v>
      </c>
    </row>
    <row r="55" spans="1:6" x14ac:dyDescent="0.25">
      <c r="A55" s="17" t="s">
        <v>666</v>
      </c>
      <c r="B55" s="32" t="s">
        <v>373</v>
      </c>
      <c r="C55" s="120">
        <v>0</v>
      </c>
      <c r="D55" s="120">
        <v>0</v>
      </c>
      <c r="E55" s="120">
        <f>SUM(E54)</f>
        <v>0</v>
      </c>
      <c r="F55" s="120">
        <f>C55+D55+E55</f>
        <v>0</v>
      </c>
    </row>
    <row r="56" spans="1:6" x14ac:dyDescent="0.25">
      <c r="A56" s="17" t="s">
        <v>667</v>
      </c>
      <c r="B56" s="32" t="s">
        <v>374</v>
      </c>
      <c r="C56" s="120">
        <v>0</v>
      </c>
      <c r="D56" s="120">
        <v>0</v>
      </c>
      <c r="E56" s="120">
        <v>0</v>
      </c>
      <c r="F56" s="120">
        <v>0</v>
      </c>
    </row>
    <row r="57" spans="1:6" x14ac:dyDescent="0.25">
      <c r="A57" s="13" t="s">
        <v>668</v>
      </c>
      <c r="B57" s="32" t="s">
        <v>375</v>
      </c>
      <c r="C57" s="120">
        <v>0</v>
      </c>
      <c r="D57" s="120">
        <v>0</v>
      </c>
      <c r="E57" s="120">
        <v>0</v>
      </c>
      <c r="F57" s="120">
        <v>0</v>
      </c>
    </row>
    <row r="58" spans="1:6" x14ac:dyDescent="0.25">
      <c r="A58" s="13" t="s">
        <v>669</v>
      </c>
      <c r="B58" s="32" t="s">
        <v>376</v>
      </c>
      <c r="C58" s="120">
        <v>0</v>
      </c>
      <c r="D58" s="120">
        <v>0</v>
      </c>
      <c r="E58" s="120">
        <v>0</v>
      </c>
      <c r="F58" s="120">
        <f>C58+D58+E58</f>
        <v>0</v>
      </c>
    </row>
    <row r="59" spans="1:6" x14ac:dyDescent="0.25">
      <c r="A59" s="13" t="s">
        <v>670</v>
      </c>
      <c r="B59" s="32" t="s">
        <v>377</v>
      </c>
      <c r="C59" s="120">
        <v>680</v>
      </c>
      <c r="D59" s="120">
        <v>685</v>
      </c>
      <c r="E59" s="120">
        <v>690</v>
      </c>
      <c r="F59" s="120">
        <v>695</v>
      </c>
    </row>
    <row r="60" spans="1:6" x14ac:dyDescent="0.25">
      <c r="A60" s="53" t="s">
        <v>632</v>
      </c>
      <c r="B60" s="56" t="s">
        <v>378</v>
      </c>
      <c r="C60" s="121">
        <f>SUM(C52:C59)</f>
        <v>680</v>
      </c>
      <c r="D60" s="121">
        <f>SUM(D52:D59)</f>
        <v>685</v>
      </c>
      <c r="E60" s="121">
        <f>SUM(E52:E59)</f>
        <v>690</v>
      </c>
      <c r="F60" s="121">
        <f>SUM(F52:F59)</f>
        <v>695</v>
      </c>
    </row>
    <row r="61" spans="1:6" x14ac:dyDescent="0.25">
      <c r="A61" s="12" t="s">
        <v>671</v>
      </c>
      <c r="B61" s="32" t="s">
        <v>379</v>
      </c>
      <c r="C61" s="120">
        <v>0</v>
      </c>
      <c r="D61" s="120">
        <v>0</v>
      </c>
      <c r="E61" s="120">
        <v>0</v>
      </c>
      <c r="F61" s="120">
        <f>C61+D61+E61</f>
        <v>0</v>
      </c>
    </row>
    <row r="62" spans="1:6" x14ac:dyDescent="0.25">
      <c r="A62" s="12" t="s">
        <v>380</v>
      </c>
      <c r="B62" s="32" t="s">
        <v>381</v>
      </c>
      <c r="C62" s="120">
        <v>0</v>
      </c>
      <c r="D62" s="120">
        <v>0</v>
      </c>
      <c r="E62" s="120">
        <f>SUM(E61)</f>
        <v>0</v>
      </c>
      <c r="F62" s="120">
        <f>C62+D62+E62</f>
        <v>0</v>
      </c>
    </row>
    <row r="63" spans="1:6" x14ac:dyDescent="0.25">
      <c r="A63" s="12" t="s">
        <v>382</v>
      </c>
      <c r="B63" s="32" t="s">
        <v>383</v>
      </c>
      <c r="C63" s="120">
        <v>0</v>
      </c>
      <c r="D63" s="120">
        <v>0</v>
      </c>
      <c r="E63" s="120">
        <f>SUM(E62)</f>
        <v>0</v>
      </c>
      <c r="F63" s="120">
        <f>C63+D63+E63</f>
        <v>0</v>
      </c>
    </row>
    <row r="64" spans="1:6" x14ac:dyDescent="0.25">
      <c r="A64" s="12" t="s">
        <v>633</v>
      </c>
      <c r="B64" s="32" t="s">
        <v>384</v>
      </c>
      <c r="C64" s="120">
        <v>0</v>
      </c>
      <c r="D64" s="120">
        <v>0</v>
      </c>
      <c r="E64" s="120">
        <f>SUM(E63)</f>
        <v>0</v>
      </c>
      <c r="F64" s="120">
        <f>C64+D64+E64</f>
        <v>0</v>
      </c>
    </row>
    <row r="65" spans="1:6" x14ac:dyDescent="0.25">
      <c r="A65" s="12" t="s">
        <v>672</v>
      </c>
      <c r="B65" s="32" t="s">
        <v>385</v>
      </c>
      <c r="C65" s="120">
        <v>0</v>
      </c>
      <c r="D65" s="120">
        <v>0</v>
      </c>
      <c r="E65" s="120">
        <f>SUM(E64)</f>
        <v>0</v>
      </c>
      <c r="F65" s="120">
        <f>C65+D65+E65</f>
        <v>0</v>
      </c>
    </row>
    <row r="66" spans="1:6" x14ac:dyDescent="0.25">
      <c r="A66" s="12" t="s">
        <v>635</v>
      </c>
      <c r="B66" s="32" t="s">
        <v>386</v>
      </c>
      <c r="C66" s="120">
        <v>660</v>
      </c>
      <c r="D66" s="120">
        <f>C66*1.001</f>
        <v>660.66</v>
      </c>
      <c r="E66" s="120">
        <f t="shared" ref="E66:F66" si="10">D66*1.001</f>
        <v>661.32065999999986</v>
      </c>
      <c r="F66" s="120">
        <f t="shared" si="10"/>
        <v>661.98198065999975</v>
      </c>
    </row>
    <row r="67" spans="1:6" x14ac:dyDescent="0.25">
      <c r="A67" s="12" t="s">
        <v>673</v>
      </c>
      <c r="B67" s="32" t="s">
        <v>387</v>
      </c>
      <c r="C67" s="120">
        <v>0</v>
      </c>
      <c r="D67" s="120">
        <v>0</v>
      </c>
      <c r="E67" s="120">
        <v>0</v>
      </c>
      <c r="F67" s="120">
        <f>C67+D67+E67</f>
        <v>0</v>
      </c>
    </row>
    <row r="68" spans="1:6" x14ac:dyDescent="0.25">
      <c r="A68" s="12" t="s">
        <v>674</v>
      </c>
      <c r="B68" s="32" t="s">
        <v>388</v>
      </c>
      <c r="C68" s="120">
        <v>0</v>
      </c>
      <c r="D68" s="120">
        <v>0</v>
      </c>
      <c r="E68" s="120">
        <f>SUM(E67)</f>
        <v>0</v>
      </c>
      <c r="F68" s="120">
        <f>C68+D68+E68</f>
        <v>0</v>
      </c>
    </row>
    <row r="69" spans="1:6" x14ac:dyDescent="0.25">
      <c r="A69" s="12" t="s">
        <v>389</v>
      </c>
      <c r="B69" s="32" t="s">
        <v>390</v>
      </c>
      <c r="C69" s="120">
        <v>0</v>
      </c>
      <c r="D69" s="120">
        <v>0</v>
      </c>
      <c r="E69" s="120">
        <f>SUM(E68)</f>
        <v>0</v>
      </c>
      <c r="F69" s="120">
        <f>C69+D69+E69</f>
        <v>0</v>
      </c>
    </row>
    <row r="70" spans="1:6" x14ac:dyDescent="0.25">
      <c r="A70" s="21" t="s">
        <v>391</v>
      </c>
      <c r="B70" s="32" t="s">
        <v>392</v>
      </c>
      <c r="C70" s="120">
        <v>0</v>
      </c>
      <c r="D70" s="120">
        <v>0</v>
      </c>
      <c r="E70" s="120">
        <f>SUM(E69)</f>
        <v>0</v>
      </c>
      <c r="F70" s="120">
        <f>C70+D70+E70</f>
        <v>0</v>
      </c>
    </row>
    <row r="71" spans="1:6" x14ac:dyDescent="0.25">
      <c r="A71" s="12" t="s">
        <v>675</v>
      </c>
      <c r="B71" s="32" t="s">
        <v>393</v>
      </c>
      <c r="C71" s="120">
        <v>0</v>
      </c>
      <c r="D71" s="120">
        <v>0</v>
      </c>
      <c r="E71" s="120">
        <v>0</v>
      </c>
      <c r="F71" s="120">
        <v>0</v>
      </c>
    </row>
    <row r="72" spans="1:6" x14ac:dyDescent="0.25">
      <c r="A72" s="21" t="s">
        <v>166</v>
      </c>
      <c r="B72" s="32" t="s">
        <v>394</v>
      </c>
      <c r="C72" s="120">
        <v>232</v>
      </c>
      <c r="D72" s="120">
        <v>1232</v>
      </c>
      <c r="E72" s="120">
        <v>1345</v>
      </c>
      <c r="F72" s="120">
        <f t="shared" ref="F72" si="11">E72*1.002</f>
        <v>1347.69</v>
      </c>
    </row>
    <row r="73" spans="1:6" x14ac:dyDescent="0.25">
      <c r="A73" s="21" t="s">
        <v>167</v>
      </c>
      <c r="B73" s="32" t="s">
        <v>394</v>
      </c>
      <c r="C73" s="120">
        <v>0</v>
      </c>
      <c r="D73" s="120">
        <v>0</v>
      </c>
      <c r="E73" s="120">
        <v>0</v>
      </c>
      <c r="F73" s="120">
        <v>0</v>
      </c>
    </row>
    <row r="74" spans="1:6" x14ac:dyDescent="0.25">
      <c r="A74" s="53" t="s">
        <v>638</v>
      </c>
      <c r="B74" s="56" t="s">
        <v>395</v>
      </c>
      <c r="C74" s="121">
        <f>SUM(C61:C73)</f>
        <v>892</v>
      </c>
      <c r="D74" s="121">
        <f>SUM(D61:D73)</f>
        <v>1892.6599999999999</v>
      </c>
      <c r="E74" s="121">
        <f>SUM(E61:E73)</f>
        <v>2006.3206599999999</v>
      </c>
      <c r="F74" s="121">
        <f>SUM(F61:F73)</f>
        <v>2009.6719806599999</v>
      </c>
    </row>
    <row r="75" spans="1:6" ht="15.75" x14ac:dyDescent="0.25">
      <c r="A75" s="63" t="s">
        <v>112</v>
      </c>
      <c r="B75" s="56"/>
      <c r="C75" s="121">
        <f>C25+C26+C51+C60+C74</f>
        <v>17865</v>
      </c>
      <c r="D75" s="121">
        <f>D25+D26+D51+D60+D74</f>
        <v>18984.890000000003</v>
      </c>
      <c r="E75" s="121">
        <f>E25+E26+E51+E60+E74</f>
        <v>18964.098959999999</v>
      </c>
      <c r="F75" s="121">
        <f>F25+F26+F51+F60+F74</f>
        <v>19793.928063660001</v>
      </c>
    </row>
    <row r="76" spans="1:6" x14ac:dyDescent="0.25">
      <c r="A76" s="36" t="s">
        <v>396</v>
      </c>
      <c r="B76" s="32" t="s">
        <v>397</v>
      </c>
      <c r="C76" s="120">
        <v>0</v>
      </c>
      <c r="D76" s="120">
        <v>0</v>
      </c>
      <c r="E76" s="120">
        <v>0</v>
      </c>
      <c r="F76" s="120">
        <f>C76+D76+E76</f>
        <v>0</v>
      </c>
    </row>
    <row r="77" spans="1:6" x14ac:dyDescent="0.25">
      <c r="A77" s="36" t="s">
        <v>676</v>
      </c>
      <c r="B77" s="32" t="s">
        <v>398</v>
      </c>
      <c r="C77" s="120">
        <v>0</v>
      </c>
      <c r="D77" s="120">
        <v>0</v>
      </c>
      <c r="E77" s="120">
        <f t="shared" ref="E77:E109" si="12">SUM(E76)</f>
        <v>0</v>
      </c>
      <c r="F77" s="120">
        <v>0</v>
      </c>
    </row>
    <row r="78" spans="1:6" x14ac:dyDescent="0.25">
      <c r="A78" s="36" t="s">
        <v>399</v>
      </c>
      <c r="B78" s="32" t="s">
        <v>400</v>
      </c>
      <c r="C78" s="120">
        <v>0</v>
      </c>
      <c r="D78" s="120">
        <v>0</v>
      </c>
      <c r="E78" s="120">
        <f t="shared" si="12"/>
        <v>0</v>
      </c>
      <c r="F78" s="120">
        <f>C78+D78+E78</f>
        <v>0</v>
      </c>
    </row>
    <row r="79" spans="1:6" x14ac:dyDescent="0.25">
      <c r="A79" s="36" t="s">
        <v>401</v>
      </c>
      <c r="B79" s="32" t="s">
        <v>402</v>
      </c>
      <c r="C79" s="120">
        <v>618</v>
      </c>
      <c r="D79" s="120">
        <v>0</v>
      </c>
      <c r="E79" s="120">
        <f t="shared" si="12"/>
        <v>0</v>
      </c>
      <c r="F79" s="120">
        <v>0</v>
      </c>
    </row>
    <row r="80" spans="1:6" x14ac:dyDescent="0.25">
      <c r="A80" s="6" t="s">
        <v>403</v>
      </c>
      <c r="B80" s="32" t="s">
        <v>404</v>
      </c>
      <c r="C80" s="120">
        <v>0</v>
      </c>
      <c r="D80" s="120">
        <v>0</v>
      </c>
      <c r="E80" s="120">
        <f t="shared" si="12"/>
        <v>0</v>
      </c>
      <c r="F80" s="120">
        <f>C80+D80+E80</f>
        <v>0</v>
      </c>
    </row>
    <row r="81" spans="1:6" x14ac:dyDescent="0.25">
      <c r="A81" s="6" t="s">
        <v>405</v>
      </c>
      <c r="B81" s="32" t="s">
        <v>406</v>
      </c>
      <c r="C81" s="120">
        <v>0</v>
      </c>
      <c r="D81" s="120">
        <v>0</v>
      </c>
      <c r="E81" s="120">
        <f t="shared" si="12"/>
        <v>0</v>
      </c>
      <c r="F81" s="120">
        <f>C81+D81+E81</f>
        <v>0</v>
      </c>
    </row>
    <row r="82" spans="1:6" x14ac:dyDescent="0.25">
      <c r="A82" s="6" t="s">
        <v>407</v>
      </c>
      <c r="B82" s="32" t="s">
        <v>408</v>
      </c>
      <c r="C82" s="120">
        <v>167</v>
      </c>
      <c r="D82" s="120">
        <v>0</v>
      </c>
      <c r="E82" s="120">
        <f t="shared" si="12"/>
        <v>0</v>
      </c>
      <c r="F82" s="120">
        <v>0</v>
      </c>
    </row>
    <row r="83" spans="1:6" x14ac:dyDescent="0.25">
      <c r="A83" s="54" t="s">
        <v>640</v>
      </c>
      <c r="B83" s="56" t="s">
        <v>409</v>
      </c>
      <c r="C83" s="121">
        <f>SUM(C76:C82)</f>
        <v>785</v>
      </c>
      <c r="D83" s="121">
        <v>0</v>
      </c>
      <c r="E83" s="121">
        <f t="shared" si="12"/>
        <v>0</v>
      </c>
      <c r="F83" s="121">
        <v>0</v>
      </c>
    </row>
    <row r="84" spans="1:6" x14ac:dyDescent="0.25">
      <c r="A84" s="13" t="s">
        <v>410</v>
      </c>
      <c r="B84" s="32" t="s">
        <v>411</v>
      </c>
      <c r="C84" s="120">
        <v>6334</v>
      </c>
      <c r="D84" s="120">
        <v>2444</v>
      </c>
      <c r="E84" s="120">
        <v>2363</v>
      </c>
      <c r="F84" s="120">
        <v>1839</v>
      </c>
    </row>
    <row r="85" spans="1:6" x14ac:dyDescent="0.25">
      <c r="A85" s="13" t="s">
        <v>412</v>
      </c>
      <c r="B85" s="32" t="s">
        <v>413</v>
      </c>
      <c r="C85" s="120">
        <v>0</v>
      </c>
      <c r="D85" s="120">
        <v>0</v>
      </c>
      <c r="E85" s="120">
        <v>0</v>
      </c>
      <c r="F85" s="120">
        <f t="shared" ref="F85:F86" si="13">C85+D85+E85</f>
        <v>0</v>
      </c>
    </row>
    <row r="86" spans="1:6" x14ac:dyDescent="0.25">
      <c r="A86" s="13" t="s">
        <v>414</v>
      </c>
      <c r="B86" s="32" t="s">
        <v>415</v>
      </c>
      <c r="C86" s="120">
        <v>0</v>
      </c>
      <c r="D86" s="120">
        <v>0</v>
      </c>
      <c r="E86" s="120">
        <v>0</v>
      </c>
      <c r="F86" s="120">
        <f t="shared" si="13"/>
        <v>0</v>
      </c>
    </row>
    <row r="87" spans="1:6" x14ac:dyDescent="0.25">
      <c r="A87" s="13" t="s">
        <v>416</v>
      </c>
      <c r="B87" s="32" t="s">
        <v>417</v>
      </c>
      <c r="C87" s="120">
        <v>1706</v>
      </c>
      <c r="D87" s="120">
        <v>659</v>
      </c>
      <c r="E87" s="120">
        <v>638</v>
      </c>
      <c r="F87" s="120">
        <v>496</v>
      </c>
    </row>
    <row r="88" spans="1:6" x14ac:dyDescent="0.25">
      <c r="A88" s="53" t="s">
        <v>641</v>
      </c>
      <c r="B88" s="56" t="s">
        <v>418</v>
      </c>
      <c r="C88" s="121">
        <f>SUM(C84:C87)</f>
        <v>8040</v>
      </c>
      <c r="D88" s="121">
        <v>3103</v>
      </c>
      <c r="E88" s="121">
        <v>3001</v>
      </c>
      <c r="F88" s="121">
        <v>2335</v>
      </c>
    </row>
    <row r="89" spans="1:6" x14ac:dyDescent="0.25">
      <c r="A89" s="13" t="s">
        <v>419</v>
      </c>
      <c r="B89" s="32" t="s">
        <v>420</v>
      </c>
      <c r="C89" s="120">
        <v>0</v>
      </c>
      <c r="D89" s="120">
        <v>0</v>
      </c>
      <c r="E89" s="120"/>
      <c r="F89" s="120"/>
    </row>
    <row r="90" spans="1:6" x14ac:dyDescent="0.25">
      <c r="A90" s="13" t="s">
        <v>677</v>
      </c>
      <c r="B90" s="32" t="s">
        <v>421</v>
      </c>
      <c r="C90" s="120">
        <v>0</v>
      </c>
      <c r="D90" s="120">
        <v>0</v>
      </c>
      <c r="E90" s="120"/>
      <c r="F90" s="120"/>
    </row>
    <row r="91" spans="1:6" x14ac:dyDescent="0.25">
      <c r="A91" s="13" t="s">
        <v>678</v>
      </c>
      <c r="B91" s="32" t="s">
        <v>422</v>
      </c>
      <c r="C91" s="120">
        <v>0</v>
      </c>
      <c r="D91" s="120">
        <v>0</v>
      </c>
      <c r="E91" s="120"/>
      <c r="F91" s="120"/>
    </row>
    <row r="92" spans="1:6" x14ac:dyDescent="0.25">
      <c r="A92" s="13" t="s">
        <v>679</v>
      </c>
      <c r="B92" s="32" t="s">
        <v>423</v>
      </c>
      <c r="C92" s="120">
        <v>0</v>
      </c>
      <c r="D92" s="120">
        <v>0</v>
      </c>
      <c r="E92" s="120"/>
      <c r="F92" s="120"/>
    </row>
    <row r="93" spans="1:6" x14ac:dyDescent="0.25">
      <c r="A93" s="13" t="s">
        <v>680</v>
      </c>
      <c r="B93" s="32" t="s">
        <v>424</v>
      </c>
      <c r="C93" s="120">
        <v>0</v>
      </c>
      <c r="D93" s="120">
        <v>0</v>
      </c>
      <c r="E93" s="120"/>
      <c r="F93" s="120"/>
    </row>
    <row r="94" spans="1:6" x14ac:dyDescent="0.25">
      <c r="A94" s="13" t="s">
        <v>681</v>
      </c>
      <c r="B94" s="32" t="s">
        <v>425</v>
      </c>
      <c r="C94" s="120">
        <v>0</v>
      </c>
      <c r="D94" s="120">
        <v>0</v>
      </c>
      <c r="E94" s="120"/>
      <c r="F94" s="120"/>
    </row>
    <row r="95" spans="1:6" x14ac:dyDescent="0.25">
      <c r="A95" s="13" t="s">
        <v>426</v>
      </c>
      <c r="B95" s="32" t="s">
        <v>427</v>
      </c>
      <c r="C95" s="120">
        <v>0</v>
      </c>
      <c r="D95" s="120">
        <v>0</v>
      </c>
      <c r="E95" s="120"/>
      <c r="F95" s="120"/>
    </row>
    <row r="96" spans="1:6" x14ac:dyDescent="0.25">
      <c r="A96" s="13" t="s">
        <v>682</v>
      </c>
      <c r="B96" s="32" t="s">
        <v>428</v>
      </c>
      <c r="C96" s="120">
        <v>0</v>
      </c>
      <c r="D96" s="120">
        <v>0</v>
      </c>
      <c r="E96" s="120">
        <v>0</v>
      </c>
      <c r="F96" s="120">
        <v>0</v>
      </c>
    </row>
    <row r="97" spans="1:25" x14ac:dyDescent="0.25">
      <c r="A97" s="53" t="s">
        <v>642</v>
      </c>
      <c r="B97" s="56" t="s">
        <v>429</v>
      </c>
      <c r="C97" s="121">
        <f>SUM(C89:C96)</f>
        <v>0</v>
      </c>
      <c r="D97" s="121">
        <f>SUM(D89:D96)</f>
        <v>0</v>
      </c>
      <c r="E97" s="121">
        <f>SUM(E89:E96)</f>
        <v>0</v>
      </c>
      <c r="F97" s="121">
        <f>SUM(F89:F96)</f>
        <v>0</v>
      </c>
    </row>
    <row r="98" spans="1:25" ht="15.75" x14ac:dyDescent="0.25">
      <c r="A98" s="63" t="s">
        <v>111</v>
      </c>
      <c r="B98" s="56"/>
      <c r="C98" s="121">
        <f>C83+C88+C97</f>
        <v>8825</v>
      </c>
      <c r="D98" s="121">
        <f>D83+D88+D97</f>
        <v>3103</v>
      </c>
      <c r="E98" s="121">
        <f>E83+E88+E97</f>
        <v>3001</v>
      </c>
      <c r="F98" s="121">
        <f>F83+F88+F97</f>
        <v>2335</v>
      </c>
    </row>
    <row r="99" spans="1:25" ht="15.75" x14ac:dyDescent="0.25">
      <c r="A99" s="37" t="s">
        <v>690</v>
      </c>
      <c r="B99" s="38" t="s">
        <v>430</v>
      </c>
      <c r="C99" s="121">
        <f>C75+C98</f>
        <v>26690</v>
      </c>
      <c r="D99" s="121">
        <f>D75+D98</f>
        <v>22087.890000000003</v>
      </c>
      <c r="E99" s="121">
        <f>E75+E98</f>
        <v>21965.098959999999</v>
      </c>
      <c r="F99" s="121">
        <f>F75+F98</f>
        <v>22128.928063660001</v>
      </c>
    </row>
    <row r="100" spans="1:25" x14ac:dyDescent="0.25">
      <c r="A100" s="13" t="s">
        <v>683</v>
      </c>
      <c r="B100" s="5" t="s">
        <v>431</v>
      </c>
      <c r="C100" s="120">
        <v>0</v>
      </c>
      <c r="D100" s="120">
        <v>0</v>
      </c>
      <c r="E100" s="161">
        <v>0</v>
      </c>
      <c r="F100" s="158">
        <v>0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5"/>
      <c r="Y100" s="25"/>
    </row>
    <row r="101" spans="1:25" x14ac:dyDescent="0.25">
      <c r="A101" s="13" t="s">
        <v>434</v>
      </c>
      <c r="B101" s="5" t="s">
        <v>435</v>
      </c>
      <c r="C101" s="120">
        <v>0</v>
      </c>
      <c r="D101" s="120">
        <v>0</v>
      </c>
      <c r="E101" s="161">
        <v>0</v>
      </c>
      <c r="F101" s="158">
        <v>0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x14ac:dyDescent="0.25">
      <c r="A102" s="13" t="s">
        <v>684</v>
      </c>
      <c r="B102" s="5" t="s">
        <v>436</v>
      </c>
      <c r="C102" s="120">
        <v>0</v>
      </c>
      <c r="D102" s="120">
        <v>0</v>
      </c>
      <c r="E102" s="161">
        <f t="shared" si="12"/>
        <v>0</v>
      </c>
      <c r="F102" s="158">
        <f t="shared" ref="F102:F109" si="14">C102+D102+E102</f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5"/>
      <c r="Y102" s="25"/>
    </row>
    <row r="103" spans="1:25" x14ac:dyDescent="0.25">
      <c r="A103" s="15" t="s">
        <v>647</v>
      </c>
      <c r="B103" s="7" t="s">
        <v>438</v>
      </c>
      <c r="C103" s="157">
        <f>SUM(C100:C102)</f>
        <v>0</v>
      </c>
      <c r="D103" s="121">
        <v>0</v>
      </c>
      <c r="E103" s="157">
        <f t="shared" si="12"/>
        <v>0</v>
      </c>
      <c r="F103" s="142">
        <f t="shared" si="14"/>
        <v>0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5"/>
      <c r="Y103" s="25"/>
    </row>
    <row r="104" spans="1:25" x14ac:dyDescent="0.25">
      <c r="A104" s="39" t="s">
        <v>685</v>
      </c>
      <c r="B104" s="5" t="s">
        <v>439</v>
      </c>
      <c r="C104" s="158">
        <v>0</v>
      </c>
      <c r="D104" s="120">
        <v>0</v>
      </c>
      <c r="E104" s="160">
        <f t="shared" si="12"/>
        <v>0</v>
      </c>
      <c r="F104" s="158">
        <f t="shared" si="14"/>
        <v>0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5"/>
      <c r="Y104" s="25"/>
    </row>
    <row r="105" spans="1:25" x14ac:dyDescent="0.25">
      <c r="A105" s="39" t="s">
        <v>653</v>
      </c>
      <c r="B105" s="5" t="s">
        <v>442</v>
      </c>
      <c r="C105" s="158">
        <v>0</v>
      </c>
      <c r="D105" s="120">
        <v>0</v>
      </c>
      <c r="E105" s="160">
        <f t="shared" si="12"/>
        <v>0</v>
      </c>
      <c r="F105" s="158">
        <f t="shared" si="14"/>
        <v>0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5"/>
      <c r="Y105" s="25"/>
    </row>
    <row r="106" spans="1:25" x14ac:dyDescent="0.25">
      <c r="A106" s="13" t="s">
        <v>443</v>
      </c>
      <c r="B106" s="5" t="s">
        <v>444</v>
      </c>
      <c r="C106" s="158">
        <v>0</v>
      </c>
      <c r="D106" s="120">
        <v>0</v>
      </c>
      <c r="E106" s="161">
        <f t="shared" si="12"/>
        <v>0</v>
      </c>
      <c r="F106" s="158">
        <f t="shared" si="14"/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5"/>
      <c r="Y106" s="25"/>
    </row>
    <row r="107" spans="1:25" x14ac:dyDescent="0.25">
      <c r="A107" s="13" t="s">
        <v>686</v>
      </c>
      <c r="B107" s="5" t="s">
        <v>445</v>
      </c>
      <c r="C107" s="158">
        <v>0</v>
      </c>
      <c r="D107" s="120">
        <v>0</v>
      </c>
      <c r="E107" s="161">
        <f t="shared" si="12"/>
        <v>0</v>
      </c>
      <c r="F107" s="158">
        <f t="shared" si="14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5"/>
      <c r="Y107" s="25"/>
    </row>
    <row r="108" spans="1:25" x14ac:dyDescent="0.25">
      <c r="A108" s="14" t="s">
        <v>650</v>
      </c>
      <c r="B108" s="7" t="s">
        <v>446</v>
      </c>
      <c r="C108" s="159">
        <f>SUM(C104:C107)</f>
        <v>0</v>
      </c>
      <c r="D108" s="121">
        <v>0</v>
      </c>
      <c r="E108" s="159">
        <f t="shared" si="12"/>
        <v>0</v>
      </c>
      <c r="F108" s="142">
        <f t="shared" si="14"/>
        <v>0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5"/>
      <c r="Y108" s="25"/>
    </row>
    <row r="109" spans="1:25" x14ac:dyDescent="0.25">
      <c r="A109" s="39" t="s">
        <v>447</v>
      </c>
      <c r="B109" s="5" t="s">
        <v>448</v>
      </c>
      <c r="C109" s="158">
        <v>0</v>
      </c>
      <c r="D109" s="120">
        <v>0</v>
      </c>
      <c r="E109" s="160">
        <f t="shared" si="12"/>
        <v>0</v>
      </c>
      <c r="F109" s="158">
        <f t="shared" si="14"/>
        <v>0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5"/>
      <c r="Y109" s="25"/>
    </row>
    <row r="110" spans="1:25" x14ac:dyDescent="0.25">
      <c r="A110" s="39" t="s">
        <v>449</v>
      </c>
      <c r="B110" s="5" t="s">
        <v>450</v>
      </c>
      <c r="C110" s="158">
        <v>786</v>
      </c>
      <c r="D110" s="120">
        <f>C110*1.01</f>
        <v>793.86</v>
      </c>
      <c r="E110" s="120">
        <f t="shared" ref="E110:F110" si="15">D110*1.01</f>
        <v>801.79859999999996</v>
      </c>
      <c r="F110" s="120">
        <f t="shared" si="15"/>
        <v>809.81658599999992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x14ac:dyDescent="0.25">
      <c r="A111" s="14" t="s">
        <v>451</v>
      </c>
      <c r="B111" s="7" t="s">
        <v>452</v>
      </c>
      <c r="C111" s="160"/>
      <c r="D111" s="120">
        <v>0</v>
      </c>
      <c r="E111" s="160"/>
      <c r="F111" s="158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5"/>
      <c r="Y111" s="25"/>
    </row>
    <row r="112" spans="1:25" x14ac:dyDescent="0.25">
      <c r="A112" s="39" t="s">
        <v>453</v>
      </c>
      <c r="B112" s="5" t="s">
        <v>454</v>
      </c>
      <c r="C112" s="158">
        <v>0</v>
      </c>
      <c r="D112" s="120">
        <v>0</v>
      </c>
      <c r="E112" s="160"/>
      <c r="F112" s="158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x14ac:dyDescent="0.25">
      <c r="A113" s="39" t="s">
        <v>455</v>
      </c>
      <c r="B113" s="5" t="s">
        <v>456</v>
      </c>
      <c r="C113" s="158">
        <v>0</v>
      </c>
      <c r="D113" s="120">
        <v>0</v>
      </c>
      <c r="E113" s="160"/>
      <c r="F113" s="158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x14ac:dyDescent="0.25">
      <c r="A114" s="39" t="s">
        <v>457</v>
      </c>
      <c r="B114" s="5" t="s">
        <v>458</v>
      </c>
      <c r="C114" s="158">
        <v>0</v>
      </c>
      <c r="D114" s="120">
        <v>0</v>
      </c>
      <c r="E114" s="160"/>
      <c r="F114" s="158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5"/>
      <c r="Y114" s="25"/>
    </row>
    <row r="115" spans="1:25" x14ac:dyDescent="0.25">
      <c r="A115" s="40" t="s">
        <v>651</v>
      </c>
      <c r="B115" s="41" t="s">
        <v>459</v>
      </c>
      <c r="C115" s="159">
        <v>786</v>
      </c>
      <c r="D115" s="121">
        <v>794</v>
      </c>
      <c r="E115" s="159">
        <v>802</v>
      </c>
      <c r="F115" s="142">
        <f>F110</f>
        <v>809.81658599999992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5"/>
      <c r="Y115" s="25"/>
    </row>
    <row r="116" spans="1:25" x14ac:dyDescent="0.25">
      <c r="A116" s="39" t="s">
        <v>460</v>
      </c>
      <c r="B116" s="5" t="s">
        <v>461</v>
      </c>
      <c r="C116" s="158">
        <v>0</v>
      </c>
      <c r="D116" s="120">
        <v>0</v>
      </c>
      <c r="E116" s="160"/>
      <c r="F116" s="158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5"/>
      <c r="Y116" s="25"/>
    </row>
    <row r="117" spans="1:25" x14ac:dyDescent="0.25">
      <c r="A117" s="13" t="s">
        <v>462</v>
      </c>
      <c r="B117" s="5" t="s">
        <v>463</v>
      </c>
      <c r="C117" s="158">
        <v>0</v>
      </c>
      <c r="D117" s="120">
        <v>0</v>
      </c>
      <c r="E117" s="161"/>
      <c r="F117" s="158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5"/>
      <c r="Y117" s="25"/>
    </row>
    <row r="118" spans="1:25" x14ac:dyDescent="0.25">
      <c r="A118" s="39" t="s">
        <v>687</v>
      </c>
      <c r="B118" s="5" t="s">
        <v>464</v>
      </c>
      <c r="C118" s="158">
        <v>0</v>
      </c>
      <c r="D118" s="120">
        <v>0</v>
      </c>
      <c r="E118" s="160"/>
      <c r="F118" s="158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5"/>
      <c r="Y118" s="25"/>
    </row>
    <row r="119" spans="1:25" x14ac:dyDescent="0.25">
      <c r="A119" s="39" t="s">
        <v>656</v>
      </c>
      <c r="B119" s="5" t="s">
        <v>465</v>
      </c>
      <c r="C119" s="158">
        <v>0</v>
      </c>
      <c r="D119" s="120">
        <v>0</v>
      </c>
      <c r="E119" s="160"/>
      <c r="F119" s="158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5"/>
      <c r="Y119" s="25"/>
    </row>
    <row r="120" spans="1:25" x14ac:dyDescent="0.25">
      <c r="A120" s="40" t="s">
        <v>657</v>
      </c>
      <c r="B120" s="41" t="s">
        <v>469</v>
      </c>
      <c r="C120" s="159">
        <f>SUM(C116:C119)</f>
        <v>0</v>
      </c>
      <c r="D120" s="121">
        <v>0</v>
      </c>
      <c r="E120" s="159"/>
      <c r="F120" s="142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5"/>
      <c r="Y120" s="25"/>
    </row>
    <row r="121" spans="1:25" x14ac:dyDescent="0.25">
      <c r="A121" s="13" t="s">
        <v>470</v>
      </c>
      <c r="B121" s="5" t="s">
        <v>471</v>
      </c>
      <c r="C121" s="158">
        <v>0</v>
      </c>
      <c r="D121" s="120">
        <v>0</v>
      </c>
      <c r="E121" s="161"/>
      <c r="F121" s="158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5"/>
      <c r="Y121" s="25"/>
    </row>
    <row r="122" spans="1:25" ht="15.75" x14ac:dyDescent="0.25">
      <c r="A122" s="42" t="s">
        <v>691</v>
      </c>
      <c r="B122" s="43" t="s">
        <v>472</v>
      </c>
      <c r="C122" s="159">
        <v>786</v>
      </c>
      <c r="D122" s="121">
        <v>794</v>
      </c>
      <c r="E122" s="159">
        <v>802</v>
      </c>
      <c r="F122" s="142">
        <v>810</v>
      </c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5"/>
      <c r="Y122" s="25"/>
    </row>
    <row r="123" spans="1:25" ht="15.75" x14ac:dyDescent="0.25">
      <c r="A123" s="47" t="s">
        <v>38</v>
      </c>
      <c r="B123" s="48"/>
      <c r="C123" s="121">
        <f>C99+C122</f>
        <v>27476</v>
      </c>
      <c r="D123" s="121">
        <f>D99+D122</f>
        <v>22881.890000000003</v>
      </c>
      <c r="E123" s="121">
        <f>E99+E122</f>
        <v>22767.098959999999</v>
      </c>
      <c r="F123" s="121">
        <f>F99+F122</f>
        <v>22938.928063660001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1:25" x14ac:dyDescent="0.2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x14ac:dyDescent="0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x14ac:dyDescent="0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x14ac:dyDescent="0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x14ac:dyDescent="0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x14ac:dyDescent="0.2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x14ac:dyDescent="0.2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x14ac:dyDescent="0.2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x14ac:dyDescent="0.2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x14ac:dyDescent="0.2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x14ac:dyDescent="0.2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x14ac:dyDescent="0.2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x14ac:dyDescent="0.2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x14ac:dyDescent="0.2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x14ac:dyDescent="0.2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x14ac:dyDescent="0.2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x14ac:dyDescent="0.2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x14ac:dyDescent="0.2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x14ac:dyDescent="0.2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x14ac:dyDescent="0.2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x14ac:dyDescent="0.2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x14ac:dyDescent="0.2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x14ac:dyDescent="0.2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x14ac:dyDescent="0.2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x14ac:dyDescent="0.2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x14ac:dyDescent="0.2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x14ac:dyDescent="0.2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x14ac:dyDescent="0.2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x14ac:dyDescent="0.2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x14ac:dyDescent="0.2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x14ac:dyDescent="0.2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x14ac:dyDescent="0.2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2:25" x14ac:dyDescent="0.2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</sheetData>
  <mergeCells count="3">
    <mergeCell ref="A1:F1"/>
    <mergeCell ref="A2:F2"/>
    <mergeCell ref="A3:F3"/>
  </mergeCells>
  <phoneticPr fontId="46" type="noConversion"/>
  <pageMargins left="0.75" right="0.75" top="0.48" bottom="1" header="0.32" footer="0.5"/>
  <pageSetup paperSize="9" scale="4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topLeftCell="A22" workbookViewId="0">
      <selection activeCell="F78" sqref="F78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18" x14ac:dyDescent="0.25">
      <c r="A1" s="209"/>
      <c r="B1" s="209"/>
      <c r="C1" s="209"/>
      <c r="D1" s="209"/>
      <c r="E1" s="209"/>
      <c r="F1" s="209"/>
    </row>
    <row r="2" spans="1:6" ht="27" customHeight="1" x14ac:dyDescent="0.25">
      <c r="A2" s="205" t="s">
        <v>739</v>
      </c>
      <c r="B2" s="210"/>
      <c r="C2" s="210"/>
      <c r="D2" s="210"/>
      <c r="E2" s="210"/>
      <c r="F2" s="207"/>
    </row>
    <row r="3" spans="1:6" ht="23.25" customHeight="1" x14ac:dyDescent="0.25">
      <c r="A3" s="208" t="s">
        <v>85</v>
      </c>
      <c r="B3" s="206"/>
      <c r="C3" s="206"/>
      <c r="D3" s="206"/>
      <c r="E3" s="206"/>
      <c r="F3" s="207"/>
    </row>
    <row r="4" spans="1:6" ht="18" x14ac:dyDescent="0.25">
      <c r="A4" s="52"/>
    </row>
    <row r="5" spans="1:6" x14ac:dyDescent="0.25">
      <c r="A5" s="118" t="s">
        <v>4</v>
      </c>
    </row>
    <row r="6" spans="1:6" ht="25.5" x14ac:dyDescent="0.25">
      <c r="A6" s="2" t="s">
        <v>293</v>
      </c>
      <c r="B6" s="3" t="s">
        <v>253</v>
      </c>
      <c r="C6" s="180" t="s">
        <v>5</v>
      </c>
      <c r="D6" s="180" t="s">
        <v>724</v>
      </c>
      <c r="E6" s="180" t="s">
        <v>725</v>
      </c>
      <c r="F6" s="203" t="s">
        <v>738</v>
      </c>
    </row>
    <row r="7" spans="1:6" ht="15" customHeight="1" x14ac:dyDescent="0.25">
      <c r="A7" s="33" t="s">
        <v>473</v>
      </c>
      <c r="B7" s="6" t="s">
        <v>474</v>
      </c>
      <c r="C7" s="122">
        <v>14067</v>
      </c>
      <c r="D7" s="122">
        <v>14070</v>
      </c>
      <c r="E7" s="122">
        <v>14072</v>
      </c>
      <c r="F7" s="122">
        <v>14077</v>
      </c>
    </row>
    <row r="8" spans="1:6" ht="15" customHeight="1" x14ac:dyDescent="0.25">
      <c r="A8" s="5" t="s">
        <v>475</v>
      </c>
      <c r="B8" s="6" t="s">
        <v>476</v>
      </c>
      <c r="C8" s="122">
        <v>0</v>
      </c>
      <c r="D8" s="122">
        <v>0</v>
      </c>
      <c r="E8" s="122">
        <v>0</v>
      </c>
      <c r="F8" s="122">
        <f t="shared" ref="F8:F72" si="0">C8+D8+E8</f>
        <v>0</v>
      </c>
    </row>
    <row r="9" spans="1:6" ht="15" customHeight="1" x14ac:dyDescent="0.25">
      <c r="A9" s="5" t="s">
        <v>477</v>
      </c>
      <c r="B9" s="6" t="s">
        <v>478</v>
      </c>
      <c r="C9" s="122">
        <v>3780</v>
      </c>
      <c r="D9" s="122">
        <v>3800</v>
      </c>
      <c r="E9" s="122">
        <v>3800</v>
      </c>
      <c r="F9" s="122">
        <v>3810</v>
      </c>
    </row>
    <row r="10" spans="1:6" ht="15" customHeight="1" x14ac:dyDescent="0.25">
      <c r="A10" s="5" t="s">
        <v>479</v>
      </c>
      <c r="B10" s="6" t="s">
        <v>480</v>
      </c>
      <c r="C10" s="122">
        <v>1800</v>
      </c>
      <c r="D10" s="122">
        <v>1800</v>
      </c>
      <c r="E10" s="122">
        <v>1800</v>
      </c>
      <c r="F10" s="122">
        <v>1800</v>
      </c>
    </row>
    <row r="11" spans="1:6" ht="15" customHeight="1" x14ac:dyDescent="0.25">
      <c r="A11" s="5" t="s">
        <v>481</v>
      </c>
      <c r="B11" s="6" t="s">
        <v>482</v>
      </c>
      <c r="C11" s="122">
        <v>0</v>
      </c>
      <c r="D11" s="122">
        <v>0</v>
      </c>
      <c r="E11" s="122">
        <v>0</v>
      </c>
      <c r="F11" s="122">
        <v>0</v>
      </c>
    </row>
    <row r="12" spans="1:6" ht="15" customHeight="1" x14ac:dyDescent="0.25">
      <c r="A12" s="5" t="s">
        <v>483</v>
      </c>
      <c r="B12" s="6" t="s">
        <v>484</v>
      </c>
      <c r="C12" s="122">
        <v>0</v>
      </c>
      <c r="D12" s="122">
        <v>0</v>
      </c>
      <c r="E12" s="122">
        <v>0</v>
      </c>
      <c r="F12" s="122">
        <f t="shared" si="0"/>
        <v>0</v>
      </c>
    </row>
    <row r="13" spans="1:6" ht="15" customHeight="1" x14ac:dyDescent="0.25">
      <c r="A13" s="7" t="s">
        <v>41</v>
      </c>
      <c r="B13" s="8" t="s">
        <v>485</v>
      </c>
      <c r="C13" s="123">
        <f>SUM(C7:C12)</f>
        <v>19647</v>
      </c>
      <c r="D13" s="123">
        <f>SUM(D7:D12)</f>
        <v>19670</v>
      </c>
      <c r="E13" s="123">
        <f>SUM(E7:E12)</f>
        <v>19672</v>
      </c>
      <c r="F13" s="123">
        <f>SUM(F7:F12)</f>
        <v>19687</v>
      </c>
    </row>
    <row r="14" spans="1:6" ht="15" customHeight="1" x14ac:dyDescent="0.25">
      <c r="A14" s="5" t="s">
        <v>486</v>
      </c>
      <c r="B14" s="6" t="s">
        <v>487</v>
      </c>
      <c r="C14" s="122">
        <v>0</v>
      </c>
      <c r="D14" s="122">
        <v>0</v>
      </c>
      <c r="E14" s="122">
        <v>0</v>
      </c>
      <c r="F14" s="122">
        <f t="shared" si="0"/>
        <v>0</v>
      </c>
    </row>
    <row r="15" spans="1:6" ht="15" customHeight="1" x14ac:dyDescent="0.25">
      <c r="A15" s="5" t="s">
        <v>488</v>
      </c>
      <c r="B15" s="6" t="s">
        <v>489</v>
      </c>
      <c r="C15" s="122">
        <v>0</v>
      </c>
      <c r="D15" s="122">
        <v>0</v>
      </c>
      <c r="E15" s="122">
        <v>0</v>
      </c>
      <c r="F15" s="122">
        <f t="shared" si="0"/>
        <v>0</v>
      </c>
    </row>
    <row r="16" spans="1:6" ht="15" customHeight="1" x14ac:dyDescent="0.25">
      <c r="A16" s="5" t="s">
        <v>692</v>
      </c>
      <c r="B16" s="6" t="s">
        <v>490</v>
      </c>
      <c r="C16" s="122">
        <v>0</v>
      </c>
      <c r="D16" s="122">
        <v>0</v>
      </c>
      <c r="E16" s="122">
        <v>0</v>
      </c>
      <c r="F16" s="122">
        <f t="shared" si="0"/>
        <v>0</v>
      </c>
    </row>
    <row r="17" spans="1:6" ht="15" customHeight="1" x14ac:dyDescent="0.25">
      <c r="A17" s="5" t="s">
        <v>693</v>
      </c>
      <c r="B17" s="6" t="s">
        <v>491</v>
      </c>
      <c r="C17" s="122">
        <v>0</v>
      </c>
      <c r="D17" s="122">
        <v>0</v>
      </c>
      <c r="E17" s="122">
        <v>0</v>
      </c>
      <c r="F17" s="122">
        <f t="shared" si="0"/>
        <v>0</v>
      </c>
    </row>
    <row r="18" spans="1:6" ht="15" customHeight="1" x14ac:dyDescent="0.25">
      <c r="A18" s="5" t="s">
        <v>694</v>
      </c>
      <c r="B18" s="6" t="s">
        <v>492</v>
      </c>
      <c r="C18" s="122">
        <v>275</v>
      </c>
      <c r="D18" s="122">
        <v>0</v>
      </c>
      <c r="E18" s="122">
        <v>0</v>
      </c>
      <c r="F18" s="122">
        <v>0</v>
      </c>
    </row>
    <row r="19" spans="1:6" ht="15" customHeight="1" x14ac:dyDescent="0.25">
      <c r="A19" s="41" t="s">
        <v>42</v>
      </c>
      <c r="B19" s="54" t="s">
        <v>493</v>
      </c>
      <c r="C19" s="123">
        <f>C13+SUM(C14:C18)</f>
        <v>19922</v>
      </c>
      <c r="D19" s="123">
        <f>D13+SUM(D14:D18)</f>
        <v>19670</v>
      </c>
      <c r="E19" s="123">
        <f>E13+SUM(E14:E18)</f>
        <v>19672</v>
      </c>
      <c r="F19" s="123">
        <f>F13+SUM(F14:F18)</f>
        <v>19687</v>
      </c>
    </row>
    <row r="20" spans="1:6" ht="15" customHeight="1" x14ac:dyDescent="0.25">
      <c r="A20" s="5" t="s">
        <v>698</v>
      </c>
      <c r="B20" s="6" t="s">
        <v>502</v>
      </c>
      <c r="C20" s="122">
        <v>0</v>
      </c>
      <c r="D20" s="122">
        <v>0</v>
      </c>
      <c r="E20" s="122">
        <v>0</v>
      </c>
      <c r="F20" s="122">
        <f t="shared" si="0"/>
        <v>0</v>
      </c>
    </row>
    <row r="21" spans="1:6" ht="15" customHeight="1" x14ac:dyDescent="0.25">
      <c r="A21" s="5" t="s">
        <v>699</v>
      </c>
      <c r="B21" s="6" t="s">
        <v>503</v>
      </c>
      <c r="C21" s="122">
        <v>0</v>
      </c>
      <c r="D21" s="122">
        <v>0</v>
      </c>
      <c r="E21" s="122">
        <v>0</v>
      </c>
      <c r="F21" s="122">
        <f t="shared" si="0"/>
        <v>0</v>
      </c>
    </row>
    <row r="22" spans="1:6" ht="15" customHeight="1" x14ac:dyDescent="0.25">
      <c r="A22" s="7" t="s">
        <v>44</v>
      </c>
      <c r="B22" s="8" t="s">
        <v>504</v>
      </c>
      <c r="C22" s="122">
        <f>SUM(C20:C21)</f>
        <v>0</v>
      </c>
      <c r="D22" s="122">
        <v>0</v>
      </c>
      <c r="E22" s="122">
        <v>0</v>
      </c>
      <c r="F22" s="122">
        <f t="shared" si="0"/>
        <v>0</v>
      </c>
    </row>
    <row r="23" spans="1:6" ht="15" customHeight="1" x14ac:dyDescent="0.25">
      <c r="A23" s="5" t="s">
        <v>700</v>
      </c>
      <c r="B23" s="6" t="s">
        <v>505</v>
      </c>
      <c r="C23" s="122">
        <v>0</v>
      </c>
      <c r="D23" s="122">
        <v>0</v>
      </c>
      <c r="E23" s="122">
        <v>0</v>
      </c>
      <c r="F23" s="122">
        <f t="shared" si="0"/>
        <v>0</v>
      </c>
    </row>
    <row r="24" spans="1:6" ht="15" customHeight="1" x14ac:dyDescent="0.25">
      <c r="A24" s="5" t="s">
        <v>701</v>
      </c>
      <c r="B24" s="6" t="s">
        <v>506</v>
      </c>
      <c r="C24" s="122">
        <v>0</v>
      </c>
      <c r="D24" s="122">
        <v>0</v>
      </c>
      <c r="E24" s="122">
        <v>0</v>
      </c>
      <c r="F24" s="122">
        <f t="shared" si="0"/>
        <v>0</v>
      </c>
    </row>
    <row r="25" spans="1:6" ht="15" customHeight="1" x14ac:dyDescent="0.25">
      <c r="A25" s="5" t="s">
        <v>702</v>
      </c>
      <c r="B25" s="8" t="s">
        <v>507</v>
      </c>
      <c r="C25" s="122">
        <v>961</v>
      </c>
      <c r="D25" s="122">
        <v>961</v>
      </c>
      <c r="E25" s="122">
        <v>965</v>
      </c>
      <c r="F25" s="122">
        <v>966</v>
      </c>
    </row>
    <row r="26" spans="1:6" ht="15" customHeight="1" x14ac:dyDescent="0.25">
      <c r="A26" s="5" t="s">
        <v>703</v>
      </c>
      <c r="B26" s="6" t="s">
        <v>508</v>
      </c>
      <c r="C26" s="122">
        <v>628</v>
      </c>
      <c r="D26" s="122">
        <v>710</v>
      </c>
      <c r="E26" s="122">
        <v>715</v>
      </c>
      <c r="F26" s="122">
        <v>720</v>
      </c>
    </row>
    <row r="27" spans="1:6" ht="15" customHeight="1" x14ac:dyDescent="0.25">
      <c r="A27" s="5" t="s">
        <v>704</v>
      </c>
      <c r="B27" s="6" t="s">
        <v>511</v>
      </c>
      <c r="C27" s="122">
        <v>0</v>
      </c>
      <c r="D27" s="122">
        <v>0</v>
      </c>
      <c r="E27" s="122">
        <v>0</v>
      </c>
      <c r="F27" s="122">
        <f t="shared" si="0"/>
        <v>0</v>
      </c>
    </row>
    <row r="28" spans="1:6" ht="15" customHeight="1" x14ac:dyDescent="0.25">
      <c r="A28" s="5" t="s">
        <v>512</v>
      </c>
      <c r="B28" s="6" t="s">
        <v>513</v>
      </c>
      <c r="C28" s="122">
        <v>0</v>
      </c>
      <c r="D28" s="122">
        <v>0</v>
      </c>
      <c r="E28" s="122">
        <v>0</v>
      </c>
      <c r="F28" s="122">
        <f t="shared" si="0"/>
        <v>0</v>
      </c>
    </row>
    <row r="29" spans="1:6" ht="15" customHeight="1" x14ac:dyDescent="0.25">
      <c r="A29" s="5" t="s">
        <v>705</v>
      </c>
      <c r="B29" s="6" t="s">
        <v>514</v>
      </c>
      <c r="C29" s="122">
        <v>296</v>
      </c>
      <c r="D29" s="122">
        <v>296</v>
      </c>
      <c r="E29" s="122">
        <v>305</v>
      </c>
      <c r="F29" s="122">
        <v>305</v>
      </c>
    </row>
    <row r="30" spans="1:6" ht="15" customHeight="1" x14ac:dyDescent="0.25">
      <c r="A30" s="5" t="s">
        <v>706</v>
      </c>
      <c r="B30" s="6" t="s">
        <v>519</v>
      </c>
      <c r="C30" s="122">
        <v>0</v>
      </c>
      <c r="D30" s="122">
        <v>0</v>
      </c>
      <c r="E30" s="122">
        <v>0</v>
      </c>
      <c r="F30" s="122">
        <f t="shared" si="0"/>
        <v>0</v>
      </c>
    </row>
    <row r="31" spans="1:6" ht="15" customHeight="1" x14ac:dyDescent="0.25">
      <c r="A31" s="7" t="s">
        <v>45</v>
      </c>
      <c r="B31" s="8" t="s">
        <v>522</v>
      </c>
      <c r="C31" s="121">
        <f>SUM(C26:C30)</f>
        <v>924</v>
      </c>
      <c r="D31" s="121">
        <f>SUM(D26:D30)</f>
        <v>1006</v>
      </c>
      <c r="E31" s="121">
        <f>SUM(E26:E30)</f>
        <v>1020</v>
      </c>
      <c r="F31" s="121">
        <f>SUM(F26:F30)</f>
        <v>1025</v>
      </c>
    </row>
    <row r="32" spans="1:6" ht="15" customHeight="1" x14ac:dyDescent="0.25">
      <c r="A32" s="5" t="s">
        <v>707</v>
      </c>
      <c r="B32" s="6" t="s">
        <v>523</v>
      </c>
      <c r="C32" s="122">
        <v>6</v>
      </c>
      <c r="D32" s="122">
        <v>0</v>
      </c>
      <c r="E32" s="122">
        <v>0</v>
      </c>
      <c r="F32" s="122">
        <v>0</v>
      </c>
    </row>
    <row r="33" spans="1:6" ht="15" customHeight="1" x14ac:dyDescent="0.25">
      <c r="A33" s="41" t="s">
        <v>46</v>
      </c>
      <c r="B33" s="54" t="s">
        <v>524</v>
      </c>
      <c r="C33" s="121">
        <f>C25+C31+C32</f>
        <v>1891</v>
      </c>
      <c r="D33" s="121">
        <f>D25+D31+D32</f>
        <v>1967</v>
      </c>
      <c r="E33" s="121">
        <f>E25+E31+E32</f>
        <v>1985</v>
      </c>
      <c r="F33" s="121">
        <f>F25+F31+F32</f>
        <v>1991</v>
      </c>
    </row>
    <row r="34" spans="1:6" ht="15" customHeight="1" x14ac:dyDescent="0.25">
      <c r="A34" s="13" t="s">
        <v>525</v>
      </c>
      <c r="B34" s="6" t="s">
        <v>526</v>
      </c>
      <c r="C34" s="122">
        <v>0</v>
      </c>
      <c r="D34" s="122">
        <v>0</v>
      </c>
      <c r="E34" s="122">
        <v>0</v>
      </c>
      <c r="F34" s="122">
        <f t="shared" si="0"/>
        <v>0</v>
      </c>
    </row>
    <row r="35" spans="1:6" ht="15" customHeight="1" x14ac:dyDescent="0.25">
      <c r="A35" s="13" t="s">
        <v>708</v>
      </c>
      <c r="B35" s="6" t="s">
        <v>527</v>
      </c>
      <c r="C35" s="122">
        <v>0</v>
      </c>
      <c r="D35" s="122">
        <v>0</v>
      </c>
      <c r="E35" s="122">
        <v>0</v>
      </c>
      <c r="F35" s="122">
        <v>0</v>
      </c>
    </row>
    <row r="36" spans="1:6" ht="15" customHeight="1" x14ac:dyDescent="0.25">
      <c r="A36" s="13" t="s">
        <v>709</v>
      </c>
      <c r="B36" s="6" t="s">
        <v>528</v>
      </c>
      <c r="C36" s="122">
        <v>0</v>
      </c>
      <c r="D36" s="122">
        <v>0</v>
      </c>
      <c r="E36" s="122">
        <v>0</v>
      </c>
      <c r="F36" s="122">
        <f t="shared" si="0"/>
        <v>0</v>
      </c>
    </row>
    <row r="37" spans="1:6" ht="15" customHeight="1" x14ac:dyDescent="0.25">
      <c r="A37" s="13" t="s">
        <v>20</v>
      </c>
      <c r="B37" s="6" t="s">
        <v>529</v>
      </c>
      <c r="C37" s="122">
        <v>100</v>
      </c>
      <c r="D37" s="122">
        <v>120</v>
      </c>
      <c r="E37" s="122">
        <v>125</v>
      </c>
      <c r="F37" s="122">
        <v>135</v>
      </c>
    </row>
    <row r="38" spans="1:6" ht="15" customHeight="1" x14ac:dyDescent="0.25">
      <c r="A38" s="13" t="s">
        <v>530</v>
      </c>
      <c r="B38" s="6" t="s">
        <v>531</v>
      </c>
      <c r="C38" s="122">
        <v>0</v>
      </c>
      <c r="D38" s="122">
        <v>0</v>
      </c>
      <c r="E38" s="122">
        <v>0</v>
      </c>
      <c r="F38" s="122">
        <f t="shared" si="0"/>
        <v>0</v>
      </c>
    </row>
    <row r="39" spans="1:6" ht="15" customHeight="1" x14ac:dyDescent="0.25">
      <c r="A39" s="13" t="s">
        <v>532</v>
      </c>
      <c r="B39" s="6" t="s">
        <v>533</v>
      </c>
      <c r="C39" s="122">
        <v>0</v>
      </c>
      <c r="D39" s="122">
        <v>0</v>
      </c>
      <c r="E39" s="122">
        <v>0</v>
      </c>
      <c r="F39" s="122">
        <f t="shared" si="0"/>
        <v>0</v>
      </c>
    </row>
    <row r="40" spans="1:6" ht="15" customHeight="1" x14ac:dyDescent="0.25">
      <c r="A40" s="13" t="s">
        <v>534</v>
      </c>
      <c r="B40" s="6" t="s">
        <v>535</v>
      </c>
      <c r="C40" s="122">
        <v>0</v>
      </c>
      <c r="D40" s="122">
        <v>0</v>
      </c>
      <c r="E40" s="122">
        <v>0</v>
      </c>
      <c r="F40" s="122">
        <f t="shared" si="0"/>
        <v>0</v>
      </c>
    </row>
    <row r="41" spans="1:6" ht="15" customHeight="1" x14ac:dyDescent="0.25">
      <c r="A41" s="13" t="s">
        <v>21</v>
      </c>
      <c r="B41" s="6" t="s">
        <v>536</v>
      </c>
      <c r="C41" s="122">
        <v>0</v>
      </c>
      <c r="D41" s="122">
        <v>0</v>
      </c>
      <c r="E41" s="122">
        <v>0</v>
      </c>
      <c r="F41" s="122">
        <v>0</v>
      </c>
    </row>
    <row r="42" spans="1:6" ht="15" customHeight="1" x14ac:dyDescent="0.25">
      <c r="A42" s="13" t="s">
        <v>22</v>
      </c>
      <c r="B42" s="6" t="s">
        <v>537</v>
      </c>
      <c r="C42" s="122">
        <v>0</v>
      </c>
      <c r="D42" s="122">
        <v>0</v>
      </c>
      <c r="E42" s="122">
        <v>0</v>
      </c>
      <c r="F42" s="122">
        <f t="shared" si="0"/>
        <v>0</v>
      </c>
    </row>
    <row r="43" spans="1:6" ht="15" customHeight="1" x14ac:dyDescent="0.25">
      <c r="A43" s="13" t="s">
        <v>23</v>
      </c>
      <c r="B43" s="6" t="s">
        <v>538</v>
      </c>
      <c r="C43" s="122">
        <v>0</v>
      </c>
      <c r="D43" s="122">
        <v>0</v>
      </c>
      <c r="E43" s="122">
        <v>0</v>
      </c>
      <c r="F43" s="122">
        <f t="shared" si="0"/>
        <v>0</v>
      </c>
    </row>
    <row r="44" spans="1:6" ht="15" customHeight="1" x14ac:dyDescent="0.25">
      <c r="A44" s="53" t="s">
        <v>47</v>
      </c>
      <c r="B44" s="54" t="s">
        <v>539</v>
      </c>
      <c r="C44" s="123">
        <f>SUM(C34:C43)</f>
        <v>100</v>
      </c>
      <c r="D44" s="123">
        <f>SUM(D34:D43)</f>
        <v>120</v>
      </c>
      <c r="E44" s="123">
        <f>SUM(E34:E43)</f>
        <v>125</v>
      </c>
      <c r="F44" s="123">
        <f>SUM(F34:F43)</f>
        <v>135</v>
      </c>
    </row>
    <row r="45" spans="1:6" ht="15" customHeight="1" x14ac:dyDescent="0.25">
      <c r="A45" s="13" t="s">
        <v>548</v>
      </c>
      <c r="B45" s="6" t="s">
        <v>549</v>
      </c>
      <c r="C45" s="122">
        <v>0</v>
      </c>
      <c r="D45" s="122">
        <v>0</v>
      </c>
      <c r="E45" s="122">
        <v>0</v>
      </c>
      <c r="F45" s="122">
        <f t="shared" si="0"/>
        <v>0</v>
      </c>
    </row>
    <row r="46" spans="1:6" ht="15" customHeight="1" x14ac:dyDescent="0.25">
      <c r="A46" s="5" t="s">
        <v>27</v>
      </c>
      <c r="B46" s="6" t="s">
        <v>550</v>
      </c>
      <c r="C46" s="122">
        <v>0</v>
      </c>
      <c r="D46" s="122">
        <v>0</v>
      </c>
      <c r="E46" s="122">
        <v>0</v>
      </c>
      <c r="F46" s="122">
        <f t="shared" si="0"/>
        <v>0</v>
      </c>
    </row>
    <row r="47" spans="1:6" ht="15" customHeight="1" x14ac:dyDescent="0.25">
      <c r="A47" s="13" t="s">
        <v>28</v>
      </c>
      <c r="B47" s="6" t="s">
        <v>551</v>
      </c>
      <c r="C47" s="122">
        <v>0</v>
      </c>
      <c r="D47" s="122">
        <v>0</v>
      </c>
      <c r="E47" s="122">
        <v>0</v>
      </c>
      <c r="F47" s="122">
        <f t="shared" si="0"/>
        <v>0</v>
      </c>
    </row>
    <row r="48" spans="1:6" ht="15" customHeight="1" x14ac:dyDescent="0.25">
      <c r="A48" s="41" t="s">
        <v>49</v>
      </c>
      <c r="B48" s="54" t="s">
        <v>552</v>
      </c>
      <c r="C48" s="123">
        <f>SUM(C45:C47)</f>
        <v>0</v>
      </c>
      <c r="D48" s="121">
        <v>0</v>
      </c>
      <c r="E48" s="121">
        <v>0</v>
      </c>
      <c r="F48" s="121">
        <f t="shared" si="0"/>
        <v>0</v>
      </c>
    </row>
    <row r="49" spans="1:6" ht="15" customHeight="1" x14ac:dyDescent="0.25">
      <c r="A49" s="63" t="s">
        <v>6</v>
      </c>
      <c r="B49" s="68"/>
      <c r="C49" s="181"/>
      <c r="D49" s="181"/>
      <c r="E49" s="181"/>
      <c r="F49" s="181"/>
    </row>
    <row r="50" spans="1:6" ht="15" customHeight="1" x14ac:dyDescent="0.25">
      <c r="A50" s="5" t="s">
        <v>494</v>
      </c>
      <c r="B50" s="6" t="s">
        <v>495</v>
      </c>
      <c r="C50" s="122">
        <v>0</v>
      </c>
      <c r="D50" s="122">
        <v>0</v>
      </c>
      <c r="E50" s="122">
        <v>0</v>
      </c>
      <c r="F50" s="122">
        <f>C50+D50+E50</f>
        <v>0</v>
      </c>
    </row>
    <row r="51" spans="1:6" ht="15" customHeight="1" x14ac:dyDescent="0.25">
      <c r="A51" s="5" t="s">
        <v>496</v>
      </c>
      <c r="B51" s="6" t="s">
        <v>497</v>
      </c>
      <c r="C51" s="122">
        <v>0</v>
      </c>
      <c r="D51" s="122">
        <v>0</v>
      </c>
      <c r="E51" s="122">
        <v>0</v>
      </c>
      <c r="F51" s="122">
        <f>C51+D51+E51</f>
        <v>0</v>
      </c>
    </row>
    <row r="52" spans="1:6" ht="15" customHeight="1" x14ac:dyDescent="0.25">
      <c r="A52" s="5" t="s">
        <v>695</v>
      </c>
      <c r="B52" s="6" t="s">
        <v>498</v>
      </c>
      <c r="C52" s="122">
        <v>0</v>
      </c>
      <c r="D52" s="122">
        <v>0</v>
      </c>
      <c r="E52" s="122">
        <v>0</v>
      </c>
      <c r="F52" s="122">
        <f>C52+D52+E52</f>
        <v>0</v>
      </c>
    </row>
    <row r="53" spans="1:6" ht="15" customHeight="1" x14ac:dyDescent="0.25">
      <c r="A53" s="5" t="s">
        <v>696</v>
      </c>
      <c r="B53" s="6" t="s">
        <v>499</v>
      </c>
      <c r="C53" s="122">
        <v>0</v>
      </c>
      <c r="D53" s="122">
        <v>0</v>
      </c>
      <c r="E53" s="122">
        <v>0</v>
      </c>
      <c r="F53" s="122">
        <f>C53+D53+E53</f>
        <v>0</v>
      </c>
    </row>
    <row r="54" spans="1:6" ht="15" customHeight="1" x14ac:dyDescent="0.25">
      <c r="A54" s="5" t="s">
        <v>697</v>
      </c>
      <c r="B54" s="6" t="s">
        <v>500</v>
      </c>
      <c r="C54" s="122">
        <v>2800</v>
      </c>
      <c r="D54" s="122">
        <v>0</v>
      </c>
      <c r="E54" s="122">
        <v>0</v>
      </c>
      <c r="F54" s="122">
        <v>0</v>
      </c>
    </row>
    <row r="55" spans="1:6" ht="15" customHeight="1" x14ac:dyDescent="0.25">
      <c r="A55" s="41" t="s">
        <v>43</v>
      </c>
      <c r="B55" s="54" t="s">
        <v>501</v>
      </c>
      <c r="C55" s="121">
        <f>SUM(C50:C54)</f>
        <v>2800</v>
      </c>
      <c r="D55" s="121">
        <v>0</v>
      </c>
      <c r="E55" s="121">
        <v>0</v>
      </c>
      <c r="F55" s="121">
        <v>0</v>
      </c>
    </row>
    <row r="56" spans="1:6" ht="15" customHeight="1" x14ac:dyDescent="0.25">
      <c r="A56" s="13" t="s">
        <v>24</v>
      </c>
      <c r="B56" s="6" t="s">
        <v>540</v>
      </c>
      <c r="C56" s="122">
        <v>0</v>
      </c>
      <c r="D56" s="122">
        <v>0</v>
      </c>
      <c r="E56" s="122">
        <v>0</v>
      </c>
      <c r="F56" s="122">
        <f>C56+D56+E56</f>
        <v>0</v>
      </c>
    </row>
    <row r="57" spans="1:6" ht="15" customHeight="1" x14ac:dyDescent="0.25">
      <c r="A57" s="13" t="s">
        <v>25</v>
      </c>
      <c r="B57" s="6" t="s">
        <v>541</v>
      </c>
      <c r="C57" s="122">
        <v>0</v>
      </c>
      <c r="D57" s="122">
        <v>0</v>
      </c>
      <c r="E57" s="122">
        <v>0</v>
      </c>
      <c r="F57" s="122">
        <v>0</v>
      </c>
    </row>
    <row r="58" spans="1:6" ht="15" customHeight="1" x14ac:dyDescent="0.25">
      <c r="A58" s="13" t="s">
        <v>542</v>
      </c>
      <c r="B58" s="6" t="s">
        <v>543</v>
      </c>
      <c r="C58" s="122">
        <v>0</v>
      </c>
      <c r="D58" s="122">
        <v>0</v>
      </c>
      <c r="E58" s="122">
        <v>0</v>
      </c>
      <c r="F58" s="122">
        <v>0</v>
      </c>
    </row>
    <row r="59" spans="1:6" ht="15" customHeight="1" x14ac:dyDescent="0.25">
      <c r="A59" s="13" t="s">
        <v>26</v>
      </c>
      <c r="B59" s="6" t="s">
        <v>544</v>
      </c>
      <c r="C59" s="122">
        <v>0</v>
      </c>
      <c r="D59" s="122">
        <v>0</v>
      </c>
      <c r="E59" s="122">
        <v>0</v>
      </c>
      <c r="F59" s="122">
        <f>C59+D59+E59</f>
        <v>0</v>
      </c>
    </row>
    <row r="60" spans="1:6" ht="15" customHeight="1" x14ac:dyDescent="0.25">
      <c r="A60" s="13" t="s">
        <v>545</v>
      </c>
      <c r="B60" s="6" t="s">
        <v>546</v>
      </c>
      <c r="C60" s="122">
        <v>0</v>
      </c>
      <c r="D60" s="122">
        <v>0</v>
      </c>
      <c r="E60" s="122">
        <v>0</v>
      </c>
      <c r="F60" s="122">
        <f>C60+D60+E60</f>
        <v>0</v>
      </c>
    </row>
    <row r="61" spans="1:6" ht="15" customHeight="1" x14ac:dyDescent="0.25">
      <c r="A61" s="41" t="s">
        <v>48</v>
      </c>
      <c r="B61" s="54" t="s">
        <v>547</v>
      </c>
      <c r="C61" s="121">
        <f>SUM(C56:C60)</f>
        <v>0</v>
      </c>
      <c r="D61" s="121">
        <f>SUM(D56:D60)</f>
        <v>0</v>
      </c>
      <c r="E61" s="121">
        <f>SUM(E56:E60)</f>
        <v>0</v>
      </c>
      <c r="F61" s="121">
        <f>SUM(F56:F60)</f>
        <v>0</v>
      </c>
    </row>
    <row r="62" spans="1:6" ht="15" customHeight="1" x14ac:dyDescent="0.25">
      <c r="A62" s="13" t="s">
        <v>553</v>
      </c>
      <c r="B62" s="6" t="s">
        <v>554</v>
      </c>
      <c r="C62" s="122">
        <v>0</v>
      </c>
      <c r="D62" s="122">
        <v>0</v>
      </c>
      <c r="E62" s="122">
        <v>0</v>
      </c>
      <c r="F62" s="122">
        <f t="shared" si="0"/>
        <v>0</v>
      </c>
    </row>
    <row r="63" spans="1:6" ht="15" customHeight="1" x14ac:dyDescent="0.25">
      <c r="A63" s="5" t="s">
        <v>29</v>
      </c>
      <c r="B63" s="6" t="s">
        <v>555</v>
      </c>
      <c r="C63" s="122">
        <v>0</v>
      </c>
      <c r="D63" s="122">
        <v>0</v>
      </c>
      <c r="E63" s="122">
        <v>0</v>
      </c>
      <c r="F63" s="122">
        <v>0</v>
      </c>
    </row>
    <row r="64" spans="1:6" ht="15" customHeight="1" x14ac:dyDescent="0.25">
      <c r="A64" s="13" t="s">
        <v>30</v>
      </c>
      <c r="B64" s="6" t="s">
        <v>556</v>
      </c>
      <c r="C64" s="122">
        <v>0</v>
      </c>
      <c r="D64" s="122">
        <v>0</v>
      </c>
      <c r="E64" s="122">
        <v>0</v>
      </c>
      <c r="F64" s="122">
        <f t="shared" si="0"/>
        <v>0</v>
      </c>
    </row>
    <row r="65" spans="1:6" ht="15" customHeight="1" x14ac:dyDescent="0.25">
      <c r="A65" s="41" t="s">
        <v>51</v>
      </c>
      <c r="B65" s="54" t="s">
        <v>557</v>
      </c>
      <c r="C65" s="121">
        <f>SUM(C62:C64)</f>
        <v>0</v>
      </c>
      <c r="D65" s="121">
        <f>SUM(D62:D64)</f>
        <v>0</v>
      </c>
      <c r="E65" s="121">
        <f>SUM(E62:E64)</f>
        <v>0</v>
      </c>
      <c r="F65" s="121">
        <f>SUM(F62:F64)</f>
        <v>0</v>
      </c>
    </row>
    <row r="66" spans="1:6" ht="15.75" x14ac:dyDescent="0.25">
      <c r="A66" s="51" t="s">
        <v>50</v>
      </c>
      <c r="B66" s="37" t="s">
        <v>558</v>
      </c>
      <c r="C66" s="121">
        <f>C19+C55+C33+C44+C61+C48+C65</f>
        <v>24713</v>
      </c>
      <c r="D66" s="121">
        <f>D19+D55+D33+D44+D61+D48+D65</f>
        <v>21757</v>
      </c>
      <c r="E66" s="121">
        <f>E19+E55+E33+E44+E61+E48+E65</f>
        <v>21782</v>
      </c>
      <c r="F66" s="121">
        <f>F19+F55+F33+F44+F61+F48+F65</f>
        <v>21813</v>
      </c>
    </row>
    <row r="67" spans="1:6" x14ac:dyDescent="0.25">
      <c r="A67" s="39" t="s">
        <v>32</v>
      </c>
      <c r="B67" s="5" t="s">
        <v>559</v>
      </c>
      <c r="C67" s="122">
        <v>0</v>
      </c>
      <c r="D67" s="122">
        <v>0</v>
      </c>
      <c r="E67" s="122">
        <v>0</v>
      </c>
      <c r="F67" s="122">
        <f t="shared" si="0"/>
        <v>0</v>
      </c>
    </row>
    <row r="68" spans="1:6" x14ac:dyDescent="0.25">
      <c r="A68" s="13" t="s">
        <v>560</v>
      </c>
      <c r="B68" s="5" t="s">
        <v>561</v>
      </c>
      <c r="C68" s="122">
        <v>0</v>
      </c>
      <c r="D68" s="122">
        <v>0</v>
      </c>
      <c r="E68" s="122">
        <v>0</v>
      </c>
      <c r="F68" s="122">
        <f t="shared" si="0"/>
        <v>0</v>
      </c>
    </row>
    <row r="69" spans="1:6" x14ac:dyDescent="0.25">
      <c r="A69" s="39" t="s">
        <v>33</v>
      </c>
      <c r="B69" s="5" t="s">
        <v>562</v>
      </c>
      <c r="C69" s="122">
        <v>0</v>
      </c>
      <c r="D69" s="122">
        <v>0</v>
      </c>
      <c r="E69" s="122">
        <v>0</v>
      </c>
      <c r="F69" s="122">
        <f t="shared" si="0"/>
        <v>0</v>
      </c>
    </row>
    <row r="70" spans="1:6" x14ac:dyDescent="0.25">
      <c r="A70" s="15" t="s">
        <v>52</v>
      </c>
      <c r="B70" s="7" t="s">
        <v>563</v>
      </c>
      <c r="C70" s="121">
        <f>SUM(C67:C69)</f>
        <v>0</v>
      </c>
      <c r="D70" s="121">
        <v>0</v>
      </c>
      <c r="E70" s="121">
        <v>0</v>
      </c>
      <c r="F70" s="121">
        <f t="shared" si="0"/>
        <v>0</v>
      </c>
    </row>
    <row r="71" spans="1:6" x14ac:dyDescent="0.25">
      <c r="A71" s="13" t="s">
        <v>34</v>
      </c>
      <c r="B71" s="5" t="s">
        <v>564</v>
      </c>
      <c r="C71" s="122">
        <v>0</v>
      </c>
      <c r="D71" s="122">
        <v>0</v>
      </c>
      <c r="E71" s="122">
        <v>0</v>
      </c>
      <c r="F71" s="122">
        <f t="shared" si="0"/>
        <v>0</v>
      </c>
    </row>
    <row r="72" spans="1:6" x14ac:dyDescent="0.25">
      <c r="A72" s="39" t="s">
        <v>565</v>
      </c>
      <c r="B72" s="5" t="s">
        <v>566</v>
      </c>
      <c r="C72" s="122">
        <v>0</v>
      </c>
      <c r="D72" s="122">
        <v>0</v>
      </c>
      <c r="E72" s="122">
        <v>0</v>
      </c>
      <c r="F72" s="122">
        <f t="shared" si="0"/>
        <v>0</v>
      </c>
    </row>
    <row r="73" spans="1:6" x14ac:dyDescent="0.25">
      <c r="A73" s="13" t="s">
        <v>35</v>
      </c>
      <c r="B73" s="5" t="s">
        <v>567</v>
      </c>
      <c r="C73" s="122">
        <v>0</v>
      </c>
      <c r="D73" s="122">
        <v>0</v>
      </c>
      <c r="E73" s="122">
        <v>0</v>
      </c>
      <c r="F73" s="122">
        <f t="shared" ref="F73:F92" si="1">C73+D73+E73</f>
        <v>0</v>
      </c>
    </row>
    <row r="74" spans="1:6" x14ac:dyDescent="0.25">
      <c r="A74" s="39" t="s">
        <v>568</v>
      </c>
      <c r="B74" s="5" t="s">
        <v>569</v>
      </c>
      <c r="C74" s="122">
        <v>0</v>
      </c>
      <c r="D74" s="122">
        <v>0</v>
      </c>
      <c r="E74" s="122">
        <v>0</v>
      </c>
      <c r="F74" s="122">
        <f t="shared" si="1"/>
        <v>0</v>
      </c>
    </row>
    <row r="75" spans="1:6" x14ac:dyDescent="0.25">
      <c r="A75" s="14" t="s">
        <v>53</v>
      </c>
      <c r="B75" s="7" t="s">
        <v>570</v>
      </c>
      <c r="C75" s="121">
        <f>SUM(C71:C74)</f>
        <v>0</v>
      </c>
      <c r="D75" s="121">
        <v>0</v>
      </c>
      <c r="E75" s="121">
        <v>0</v>
      </c>
      <c r="F75" s="121">
        <f t="shared" si="1"/>
        <v>0</v>
      </c>
    </row>
    <row r="76" spans="1:6" x14ac:dyDescent="0.25">
      <c r="A76" s="5" t="s">
        <v>162</v>
      </c>
      <c r="B76" s="5" t="s">
        <v>571</v>
      </c>
      <c r="C76" s="122">
        <v>2263</v>
      </c>
      <c r="D76" s="122">
        <v>1125</v>
      </c>
      <c r="E76" s="122">
        <v>985</v>
      </c>
      <c r="F76" s="122">
        <v>1126</v>
      </c>
    </row>
    <row r="77" spans="1:6" x14ac:dyDescent="0.25">
      <c r="A77" s="5" t="s">
        <v>163</v>
      </c>
      <c r="B77" s="5" t="s">
        <v>571</v>
      </c>
      <c r="C77" s="122">
        <v>500</v>
      </c>
      <c r="D77" s="122">
        <v>0</v>
      </c>
      <c r="E77" s="122">
        <v>0</v>
      </c>
      <c r="F77" s="122">
        <v>0</v>
      </c>
    </row>
    <row r="78" spans="1:6" x14ac:dyDescent="0.25">
      <c r="A78" s="5" t="s">
        <v>160</v>
      </c>
      <c r="B78" s="5" t="s">
        <v>572</v>
      </c>
      <c r="C78" s="122">
        <v>0</v>
      </c>
      <c r="D78" s="122">
        <v>0</v>
      </c>
      <c r="E78" s="122">
        <v>0</v>
      </c>
      <c r="F78" s="122">
        <f t="shared" si="1"/>
        <v>0</v>
      </c>
    </row>
    <row r="79" spans="1:6" x14ac:dyDescent="0.25">
      <c r="A79" s="5" t="s">
        <v>161</v>
      </c>
      <c r="B79" s="5" t="s">
        <v>572</v>
      </c>
      <c r="C79" s="122">
        <v>0</v>
      </c>
      <c r="D79" s="122">
        <v>0</v>
      </c>
      <c r="E79" s="122">
        <v>0</v>
      </c>
      <c r="F79" s="122">
        <f t="shared" si="1"/>
        <v>0</v>
      </c>
    </row>
    <row r="80" spans="1:6" x14ac:dyDescent="0.25">
      <c r="A80" s="7" t="s">
        <v>54</v>
      </c>
      <c r="B80" s="7" t="s">
        <v>573</v>
      </c>
      <c r="C80" s="121">
        <f>SUM(C76:C79)</f>
        <v>2763</v>
      </c>
      <c r="D80" s="121">
        <f>SUM(D76:D79)</f>
        <v>1125</v>
      </c>
      <c r="E80" s="121">
        <f>SUM(E76:E79)</f>
        <v>985</v>
      </c>
      <c r="F80" s="121">
        <f>SUM(F76:F79)</f>
        <v>1126</v>
      </c>
    </row>
    <row r="81" spans="1:6" x14ac:dyDescent="0.25">
      <c r="A81" s="39" t="s">
        <v>574</v>
      </c>
      <c r="B81" s="5" t="s">
        <v>575</v>
      </c>
      <c r="C81" s="122">
        <v>0</v>
      </c>
      <c r="D81" s="122">
        <v>0</v>
      </c>
      <c r="E81" s="122">
        <v>0</v>
      </c>
      <c r="F81" s="122">
        <f t="shared" si="1"/>
        <v>0</v>
      </c>
    </row>
    <row r="82" spans="1:6" x14ac:dyDescent="0.25">
      <c r="A82" s="39" t="s">
        <v>576</v>
      </c>
      <c r="B82" s="5" t="s">
        <v>577</v>
      </c>
      <c r="C82" s="122">
        <v>0</v>
      </c>
      <c r="D82" s="122">
        <v>0</v>
      </c>
      <c r="E82" s="122">
        <v>0</v>
      </c>
      <c r="F82" s="122">
        <f t="shared" si="1"/>
        <v>0</v>
      </c>
    </row>
    <row r="83" spans="1:6" x14ac:dyDescent="0.25">
      <c r="A83" s="39" t="s">
        <v>578</v>
      </c>
      <c r="B83" s="5" t="s">
        <v>579</v>
      </c>
      <c r="C83" s="122">
        <v>0</v>
      </c>
      <c r="D83" s="122">
        <v>0</v>
      </c>
      <c r="E83" s="122">
        <v>0</v>
      </c>
      <c r="F83" s="122">
        <f t="shared" si="1"/>
        <v>0</v>
      </c>
    </row>
    <row r="84" spans="1:6" x14ac:dyDescent="0.25">
      <c r="A84" s="39" t="s">
        <v>580</v>
      </c>
      <c r="B84" s="5" t="s">
        <v>581</v>
      </c>
      <c r="C84" s="122">
        <v>0</v>
      </c>
      <c r="D84" s="122">
        <v>0</v>
      </c>
      <c r="E84" s="122">
        <v>0</v>
      </c>
      <c r="F84" s="122">
        <f t="shared" si="1"/>
        <v>0</v>
      </c>
    </row>
    <row r="85" spans="1:6" x14ac:dyDescent="0.25">
      <c r="A85" s="13" t="s">
        <v>36</v>
      </c>
      <c r="B85" s="5" t="s">
        <v>582</v>
      </c>
      <c r="C85" s="122">
        <v>0</v>
      </c>
      <c r="D85" s="122">
        <v>0</v>
      </c>
      <c r="E85" s="122">
        <v>0</v>
      </c>
      <c r="F85" s="122">
        <f t="shared" si="1"/>
        <v>0</v>
      </c>
    </row>
    <row r="86" spans="1:6" x14ac:dyDescent="0.25">
      <c r="A86" s="15" t="s">
        <v>55</v>
      </c>
      <c r="B86" s="7" t="s">
        <v>584</v>
      </c>
      <c r="C86" s="121">
        <f>SUM(C81:C85)</f>
        <v>0</v>
      </c>
      <c r="D86" s="121">
        <v>0</v>
      </c>
      <c r="E86" s="121">
        <v>0</v>
      </c>
      <c r="F86" s="121">
        <f t="shared" si="1"/>
        <v>0</v>
      </c>
    </row>
    <row r="87" spans="1:6" x14ac:dyDescent="0.25">
      <c r="A87" s="13" t="s">
        <v>585</v>
      </c>
      <c r="B87" s="5" t="s">
        <v>586</v>
      </c>
      <c r="C87" s="122">
        <v>0</v>
      </c>
      <c r="D87" s="122">
        <v>0</v>
      </c>
      <c r="E87" s="122">
        <v>0</v>
      </c>
      <c r="F87" s="122">
        <f t="shared" si="1"/>
        <v>0</v>
      </c>
    </row>
    <row r="88" spans="1:6" x14ac:dyDescent="0.25">
      <c r="A88" s="13" t="s">
        <v>587</v>
      </c>
      <c r="B88" s="5" t="s">
        <v>588</v>
      </c>
      <c r="C88" s="122">
        <v>0</v>
      </c>
      <c r="D88" s="122">
        <v>0</v>
      </c>
      <c r="E88" s="122">
        <v>0</v>
      </c>
      <c r="F88" s="122">
        <f t="shared" si="1"/>
        <v>0</v>
      </c>
    </row>
    <row r="89" spans="1:6" x14ac:dyDescent="0.25">
      <c r="A89" s="39" t="s">
        <v>589</v>
      </c>
      <c r="B89" s="5" t="s">
        <v>590</v>
      </c>
      <c r="C89" s="122">
        <v>0</v>
      </c>
      <c r="D89" s="122">
        <v>0</v>
      </c>
      <c r="E89" s="122">
        <v>0</v>
      </c>
      <c r="F89" s="122">
        <f t="shared" si="1"/>
        <v>0</v>
      </c>
    </row>
    <row r="90" spans="1:6" x14ac:dyDescent="0.25">
      <c r="A90" s="39" t="s">
        <v>37</v>
      </c>
      <c r="B90" s="5" t="s">
        <v>591</v>
      </c>
      <c r="C90" s="122">
        <v>0</v>
      </c>
      <c r="D90" s="122">
        <v>0</v>
      </c>
      <c r="E90" s="122">
        <v>0</v>
      </c>
      <c r="F90" s="122">
        <f t="shared" si="1"/>
        <v>0</v>
      </c>
    </row>
    <row r="91" spans="1:6" x14ac:dyDescent="0.25">
      <c r="A91" s="14" t="s">
        <v>56</v>
      </c>
      <c r="B91" s="7" t="s">
        <v>592</v>
      </c>
      <c r="C91" s="121">
        <f>SUM(C87:C90)</f>
        <v>0</v>
      </c>
      <c r="D91" s="121">
        <v>0</v>
      </c>
      <c r="E91" s="121">
        <v>0</v>
      </c>
      <c r="F91" s="121">
        <f t="shared" si="1"/>
        <v>0</v>
      </c>
    </row>
    <row r="92" spans="1:6" x14ac:dyDescent="0.25">
      <c r="A92" s="15" t="s">
        <v>593</v>
      </c>
      <c r="B92" s="7" t="s">
        <v>594</v>
      </c>
      <c r="C92" s="121">
        <v>0</v>
      </c>
      <c r="D92" s="121">
        <v>0</v>
      </c>
      <c r="E92" s="121">
        <v>0</v>
      </c>
      <c r="F92" s="121">
        <f t="shared" si="1"/>
        <v>0</v>
      </c>
    </row>
    <row r="93" spans="1:6" ht="15.75" x14ac:dyDescent="0.25">
      <c r="A93" s="42" t="s">
        <v>57</v>
      </c>
      <c r="B93" s="43" t="s">
        <v>595</v>
      </c>
      <c r="C93" s="123">
        <f>C70+C75+C80+C86+C91+C92</f>
        <v>2763</v>
      </c>
      <c r="D93" s="123">
        <f>D70+D75+D80+D86+D91+D92</f>
        <v>1125</v>
      </c>
      <c r="E93" s="123">
        <f>E70+E75+E80+E86+E91+E92</f>
        <v>985</v>
      </c>
      <c r="F93" s="123">
        <f>F70+F75+F80+F86+F91+F92</f>
        <v>1126</v>
      </c>
    </row>
    <row r="94" spans="1:6" ht="15.75" x14ac:dyDescent="0.25">
      <c r="A94" s="47" t="s">
        <v>39</v>
      </c>
      <c r="B94" s="48"/>
      <c r="C94" s="121">
        <f>C66+C93</f>
        <v>27476</v>
      </c>
      <c r="D94" s="121">
        <f>D66+D93</f>
        <v>22882</v>
      </c>
      <c r="E94" s="121">
        <f>E66+E93</f>
        <v>22767</v>
      </c>
      <c r="F94" s="121">
        <f>F66+F93</f>
        <v>22939</v>
      </c>
    </row>
  </sheetData>
  <mergeCells count="3">
    <mergeCell ref="A1:F1"/>
    <mergeCell ref="A2:F2"/>
    <mergeCell ref="A3:F3"/>
  </mergeCells>
  <phoneticPr fontId="46" type="noConversion"/>
  <pageMargins left="0.75" right="0.75" top="0.56000000000000005" bottom="0.68" header="0.31" footer="0.5"/>
  <pageSetup paperSize="9" scale="53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F22" sqref="F22"/>
    </sheetView>
  </sheetViews>
  <sheetFormatPr defaultRowHeight="15" x14ac:dyDescent="0.2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 s="104" customFormat="1" x14ac:dyDescent="0.25">
      <c r="A1" s="182"/>
    </row>
    <row r="2" spans="1:10" ht="30" customHeight="1" x14ac:dyDescent="0.25">
      <c r="A2" s="205" t="s">
        <v>740</v>
      </c>
      <c r="B2" s="206"/>
      <c r="C2" s="206"/>
      <c r="D2" s="206"/>
      <c r="E2" s="206"/>
      <c r="F2" s="206"/>
      <c r="G2" s="162"/>
      <c r="H2" s="162"/>
      <c r="I2" s="162"/>
      <c r="J2" s="162"/>
    </row>
    <row r="4" spans="1:10" ht="15.75" x14ac:dyDescent="0.25">
      <c r="A4" s="106"/>
    </row>
    <row r="5" spans="1:10" x14ac:dyDescent="0.25">
      <c r="A5" s="118" t="s">
        <v>198</v>
      </c>
    </row>
    <row r="6" spans="1:10" ht="18.75" x14ac:dyDescent="0.3">
      <c r="A6" s="223" t="s">
        <v>7</v>
      </c>
      <c r="B6" s="224"/>
      <c r="C6" s="224"/>
      <c r="D6" s="224"/>
      <c r="E6" s="224"/>
      <c r="F6" s="225"/>
    </row>
    <row r="7" spans="1:10" ht="36" customHeight="1" x14ac:dyDescent="0.3">
      <c r="A7" s="2" t="s">
        <v>293</v>
      </c>
      <c r="B7" s="3" t="s">
        <v>294</v>
      </c>
      <c r="C7" s="183" t="s">
        <v>8</v>
      </c>
      <c r="D7" s="183" t="s">
        <v>741</v>
      </c>
      <c r="E7" s="183" t="s">
        <v>742</v>
      </c>
      <c r="F7" s="183" t="s">
        <v>743</v>
      </c>
      <c r="G7" s="184"/>
      <c r="H7" s="185"/>
      <c r="I7" s="185"/>
      <c r="J7" s="185"/>
    </row>
    <row r="8" spans="1:10" x14ac:dyDescent="0.25">
      <c r="A8" s="186" t="s">
        <v>9</v>
      </c>
      <c r="B8" s="5"/>
      <c r="C8" s="119">
        <v>0</v>
      </c>
      <c r="D8" s="119"/>
      <c r="E8" s="69"/>
      <c r="F8" s="69"/>
      <c r="G8" s="187"/>
      <c r="H8" s="188"/>
      <c r="I8" s="188"/>
      <c r="J8" s="25"/>
    </row>
    <row r="9" spans="1:10" ht="38.25" x14ac:dyDescent="0.25">
      <c r="A9" s="186" t="s">
        <v>10</v>
      </c>
      <c r="B9" s="57"/>
      <c r="C9" s="119"/>
      <c r="D9" s="119"/>
      <c r="E9" s="119"/>
      <c r="F9" s="119"/>
      <c r="G9" s="187"/>
      <c r="H9" s="188"/>
      <c r="I9" s="188"/>
      <c r="J9" s="25"/>
    </row>
    <row r="10" spans="1:10" ht="25.5" x14ac:dyDescent="0.25">
      <c r="A10" s="186" t="s">
        <v>11</v>
      </c>
      <c r="B10" s="5"/>
      <c r="C10" s="119"/>
      <c r="D10" s="119"/>
      <c r="E10" s="119"/>
      <c r="F10" s="119"/>
      <c r="G10" s="187"/>
      <c r="H10" s="188"/>
      <c r="I10" s="188"/>
      <c r="J10" s="25"/>
    </row>
    <row r="11" spans="1:10" ht="25.5" x14ac:dyDescent="0.25">
      <c r="A11" s="186" t="s">
        <v>12</v>
      </c>
      <c r="B11" s="5"/>
      <c r="C11" s="119"/>
      <c r="D11" s="119"/>
      <c r="E11" s="119"/>
      <c r="F11" s="119"/>
      <c r="G11" s="187"/>
      <c r="H11" s="188"/>
      <c r="I11" s="188"/>
      <c r="J11" s="25"/>
    </row>
    <row r="12" spans="1:10" ht="25.5" x14ac:dyDescent="0.25">
      <c r="A12" s="186" t="s">
        <v>13</v>
      </c>
      <c r="B12" s="57"/>
      <c r="C12" s="119"/>
      <c r="D12" s="119"/>
      <c r="E12" s="119"/>
      <c r="F12" s="119"/>
      <c r="G12" s="187"/>
      <c r="H12" s="188"/>
      <c r="I12" s="188"/>
      <c r="J12" s="25"/>
    </row>
    <row r="13" spans="1:10" ht="25.5" x14ac:dyDescent="0.25">
      <c r="A13" s="186" t="s">
        <v>14</v>
      </c>
      <c r="B13" s="7"/>
      <c r="C13" s="119"/>
      <c r="D13" s="119"/>
      <c r="E13" s="119"/>
      <c r="F13" s="119"/>
      <c r="G13" s="187"/>
      <c r="H13" s="188"/>
      <c r="I13" s="188"/>
      <c r="J13" s="25"/>
    </row>
    <row r="14" spans="1:10" ht="25.5" x14ac:dyDescent="0.25">
      <c r="A14" s="186" t="s">
        <v>15</v>
      </c>
      <c r="B14" s="5"/>
      <c r="C14" s="119"/>
      <c r="D14" s="119"/>
      <c r="E14" s="119"/>
      <c r="F14" s="119"/>
      <c r="G14" s="187"/>
      <c r="H14" s="188"/>
      <c r="I14" s="188"/>
      <c r="J14" s="25"/>
    </row>
    <row r="15" spans="1:10" ht="26.25" customHeight="1" x14ac:dyDescent="0.25">
      <c r="A15" s="49" t="s">
        <v>239</v>
      </c>
      <c r="B15" s="189" t="s">
        <v>472</v>
      </c>
      <c r="C15" s="190"/>
      <c r="D15" s="190"/>
      <c r="E15" s="190"/>
      <c r="F15" s="190"/>
      <c r="G15" s="25"/>
      <c r="H15" s="25"/>
      <c r="I15" s="25"/>
      <c r="J15" s="25"/>
    </row>
    <row r="16" spans="1:10" ht="26.25" customHeight="1" x14ac:dyDescent="0.25">
      <c r="A16" s="107"/>
      <c r="B16" s="191"/>
      <c r="C16" s="192"/>
      <c r="D16" s="192"/>
      <c r="E16" s="192"/>
      <c r="F16" s="192"/>
      <c r="G16" s="192"/>
      <c r="H16" s="192"/>
      <c r="I16" s="192"/>
      <c r="J16" s="25"/>
    </row>
    <row r="17" spans="1:10" x14ac:dyDescent="0.25">
      <c r="A17" s="107"/>
      <c r="B17" s="108"/>
      <c r="C17" s="25"/>
      <c r="D17" s="25"/>
      <c r="E17" s="25"/>
      <c r="F17" s="25"/>
      <c r="G17" s="25"/>
      <c r="H17" s="25"/>
      <c r="I17" s="25"/>
      <c r="J17" s="25"/>
    </row>
    <row r="18" spans="1:10" ht="18.75" x14ac:dyDescent="0.3">
      <c r="A18" s="220" t="s">
        <v>16</v>
      </c>
      <c r="B18" s="221"/>
      <c r="C18" s="221"/>
      <c r="D18" s="221"/>
      <c r="E18" s="221"/>
      <c r="F18" s="222"/>
    </row>
    <row r="19" spans="1:10" ht="25.5" x14ac:dyDescent="0.3">
      <c r="A19" s="2" t="s">
        <v>293</v>
      </c>
      <c r="B19" s="3" t="s">
        <v>294</v>
      </c>
      <c r="C19" s="183" t="s">
        <v>713</v>
      </c>
      <c r="D19" s="183" t="s">
        <v>726</v>
      </c>
      <c r="E19" s="183" t="s">
        <v>727</v>
      </c>
      <c r="F19" s="183" t="s">
        <v>732</v>
      </c>
      <c r="G19" s="193"/>
      <c r="H19" s="25"/>
      <c r="I19" s="25"/>
    </row>
    <row r="20" spans="1:10" x14ac:dyDescent="0.25">
      <c r="A20" s="111" t="s">
        <v>272</v>
      </c>
      <c r="B20" s="41"/>
      <c r="C20" s="29"/>
      <c r="D20" s="29"/>
      <c r="E20" s="29"/>
      <c r="F20" s="29"/>
      <c r="G20" s="193"/>
      <c r="H20" s="25"/>
      <c r="I20" s="25"/>
    </row>
    <row r="21" spans="1:10" ht="18.75" x14ac:dyDescent="0.3">
      <c r="A21" s="183" t="s">
        <v>266</v>
      </c>
      <c r="B21" s="194" t="s">
        <v>524</v>
      </c>
      <c r="C21" s="198">
        <v>1891</v>
      </c>
      <c r="D21" s="198">
        <v>1967</v>
      </c>
      <c r="E21" s="198">
        <v>1985</v>
      </c>
      <c r="F21" s="198">
        <v>1991</v>
      </c>
      <c r="G21" s="193"/>
      <c r="H21" s="25"/>
      <c r="I21" s="25"/>
    </row>
    <row r="22" spans="1:10" ht="30" x14ac:dyDescent="0.3">
      <c r="A22" s="183" t="s">
        <v>267</v>
      </c>
      <c r="B22" s="194" t="s">
        <v>547</v>
      </c>
      <c r="C22" s="200">
        <v>0</v>
      </c>
      <c r="D22" s="200">
        <v>0</v>
      </c>
      <c r="E22" s="200">
        <v>0</v>
      </c>
      <c r="F22" s="200">
        <v>0</v>
      </c>
      <c r="G22" s="193"/>
      <c r="H22" s="25"/>
      <c r="I22" s="25"/>
    </row>
    <row r="23" spans="1:10" ht="15.75" x14ac:dyDescent="0.3">
      <c r="A23" s="183" t="s">
        <v>268</v>
      </c>
      <c r="B23" s="194" t="s">
        <v>547</v>
      </c>
      <c r="C23" s="200">
        <v>0</v>
      </c>
      <c r="D23" s="200">
        <v>0</v>
      </c>
      <c r="E23" s="200">
        <v>0</v>
      </c>
      <c r="F23" s="200">
        <v>0</v>
      </c>
      <c r="G23" s="193"/>
      <c r="H23" s="25"/>
      <c r="I23" s="25"/>
    </row>
    <row r="24" spans="1:10" ht="30" x14ac:dyDescent="0.3">
      <c r="A24" s="183" t="s">
        <v>269</v>
      </c>
      <c r="B24" s="194" t="s">
        <v>547</v>
      </c>
      <c r="C24" s="200">
        <v>0</v>
      </c>
      <c r="D24" s="200">
        <v>0</v>
      </c>
      <c r="E24" s="200">
        <v>0</v>
      </c>
      <c r="F24" s="200">
        <v>0</v>
      </c>
      <c r="G24" s="193"/>
      <c r="H24" s="25"/>
      <c r="I24" s="25"/>
    </row>
    <row r="25" spans="1:10" ht="15.75" x14ac:dyDescent="0.3">
      <c r="A25" s="183" t="s">
        <v>270</v>
      </c>
      <c r="B25" s="194" t="s">
        <v>524</v>
      </c>
      <c r="C25" s="200">
        <v>0</v>
      </c>
      <c r="D25" s="200">
        <v>0</v>
      </c>
      <c r="E25" s="200">
        <v>0</v>
      </c>
      <c r="F25" s="200">
        <v>0</v>
      </c>
      <c r="G25" s="193"/>
      <c r="H25" s="25"/>
      <c r="I25" s="25"/>
    </row>
    <row r="26" spans="1:10" ht="18.75" x14ac:dyDescent="0.3">
      <c r="A26" s="183" t="s">
        <v>271</v>
      </c>
      <c r="B26" s="82" t="s">
        <v>17</v>
      </c>
      <c r="C26" s="198">
        <v>0</v>
      </c>
      <c r="D26" s="198">
        <v>0</v>
      </c>
      <c r="E26" s="198">
        <v>0</v>
      </c>
      <c r="F26" s="198">
        <v>0</v>
      </c>
      <c r="G26" s="193"/>
      <c r="H26" s="25"/>
      <c r="I26" s="25"/>
    </row>
    <row r="27" spans="1:10" ht="24" customHeight="1" x14ac:dyDescent="0.25">
      <c r="A27" s="49" t="s">
        <v>239</v>
      </c>
      <c r="B27" s="50"/>
      <c r="C27" s="199">
        <f>SUM(C21:C26)</f>
        <v>1891</v>
      </c>
      <c r="D27" s="199">
        <f>SUM(D21:D26)</f>
        <v>1967</v>
      </c>
      <c r="E27" s="199">
        <f>SUM(E21:E26)</f>
        <v>1985</v>
      </c>
      <c r="F27" s="199">
        <f>SUM(F21:F26)</f>
        <v>1991</v>
      </c>
      <c r="G27" s="193"/>
      <c r="H27" s="25"/>
      <c r="I27" s="25"/>
    </row>
    <row r="31" spans="1:10" ht="25.5" x14ac:dyDescent="0.25">
      <c r="A31" s="195" t="s">
        <v>273</v>
      </c>
    </row>
    <row r="32" spans="1:10" ht="25.5" x14ac:dyDescent="0.25">
      <c r="A32" s="196" t="s">
        <v>18</v>
      </c>
    </row>
    <row r="33" spans="1:1" x14ac:dyDescent="0.25">
      <c r="A33" s="196" t="s">
        <v>19</v>
      </c>
    </row>
    <row r="34" spans="1:1" x14ac:dyDescent="0.25">
      <c r="A34" s="197" t="s">
        <v>221</v>
      </c>
    </row>
  </sheetData>
  <mergeCells count="3">
    <mergeCell ref="A18:F18"/>
    <mergeCell ref="A6:F6"/>
    <mergeCell ref="A2:F2"/>
  </mergeCells>
  <phoneticPr fontId="46" type="noConversion"/>
  <hyperlinks>
    <hyperlink ref="A33" r:id="rId1" location="foot4" display="http://njt.hu/cgi_bin/njt_doc.cgi?docid=142896.245143 - foot4"/>
  </hyperlinks>
  <pageMargins left="0.70866141732283472" right="0.70866141732283472" top="0.49" bottom="0.41" header="0.31496062992125984" footer="0.31496062992125984"/>
  <pageSetup paperSize="9" scale="65" orientation="landscape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F94"/>
  <sheetViews>
    <sheetView zoomScale="75" zoomScaleNormal="100" workbookViewId="0">
      <selection sqref="A1:F1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18" x14ac:dyDescent="0.25">
      <c r="A1" s="209" t="s">
        <v>746</v>
      </c>
      <c r="B1" s="209"/>
      <c r="C1" s="209"/>
      <c r="D1" s="209"/>
      <c r="E1" s="209"/>
      <c r="F1" s="209"/>
    </row>
    <row r="3" spans="1:6" ht="27" customHeight="1" x14ac:dyDescent="0.25">
      <c r="A3" s="205" t="s">
        <v>729</v>
      </c>
      <c r="B3" s="210"/>
      <c r="C3" s="210"/>
      <c r="D3" s="210"/>
      <c r="E3" s="210"/>
      <c r="F3" s="207"/>
    </row>
    <row r="4" spans="1:6" ht="23.25" customHeight="1" x14ac:dyDescent="0.25">
      <c r="A4" s="208" t="s">
        <v>85</v>
      </c>
      <c r="B4" s="206"/>
      <c r="C4" s="206"/>
      <c r="D4" s="206"/>
      <c r="E4" s="206"/>
      <c r="F4" s="207"/>
    </row>
    <row r="5" spans="1:6" ht="18" x14ac:dyDescent="0.25">
      <c r="A5" s="52"/>
    </row>
    <row r="7" spans="1:6" ht="45" x14ac:dyDescent="0.3">
      <c r="A7" s="2" t="s">
        <v>293</v>
      </c>
      <c r="B7" s="3" t="s">
        <v>253</v>
      </c>
      <c r="C7" s="65" t="s">
        <v>113</v>
      </c>
      <c r="D7" s="65" t="s">
        <v>114</v>
      </c>
      <c r="E7" s="65" t="s">
        <v>115</v>
      </c>
      <c r="F7" s="110" t="s">
        <v>237</v>
      </c>
    </row>
    <row r="8" spans="1:6" ht="15" customHeight="1" x14ac:dyDescent="0.25">
      <c r="A8" s="33" t="s">
        <v>473</v>
      </c>
      <c r="B8" s="6" t="s">
        <v>474</v>
      </c>
      <c r="C8" s="122">
        <v>14067</v>
      </c>
      <c r="D8" s="122">
        <v>0</v>
      </c>
      <c r="E8" s="122">
        <v>0</v>
      </c>
      <c r="F8" s="122">
        <f>C8+D8+E8</f>
        <v>14067</v>
      </c>
    </row>
    <row r="9" spans="1:6" ht="15" customHeight="1" x14ac:dyDescent="0.25">
      <c r="A9" s="5" t="s">
        <v>475</v>
      </c>
      <c r="B9" s="6" t="s">
        <v>476</v>
      </c>
      <c r="C9" s="122">
        <v>0</v>
      </c>
      <c r="D9" s="122">
        <v>0</v>
      </c>
      <c r="E9" s="122">
        <v>0</v>
      </c>
      <c r="F9" s="122">
        <f t="shared" ref="F9:F72" si="0">C9+D9+E9</f>
        <v>0</v>
      </c>
    </row>
    <row r="10" spans="1:6" ht="15" customHeight="1" x14ac:dyDescent="0.25">
      <c r="A10" s="5" t="s">
        <v>477</v>
      </c>
      <c r="B10" s="6" t="s">
        <v>478</v>
      </c>
      <c r="C10" s="122">
        <v>3780</v>
      </c>
      <c r="D10" s="122">
        <v>0</v>
      </c>
      <c r="E10" s="122">
        <v>0</v>
      </c>
      <c r="F10" s="122">
        <f t="shared" si="0"/>
        <v>3780</v>
      </c>
    </row>
    <row r="11" spans="1:6" ht="15" customHeight="1" x14ac:dyDescent="0.25">
      <c r="A11" s="5" t="s">
        <v>479</v>
      </c>
      <c r="B11" s="6" t="s">
        <v>480</v>
      </c>
      <c r="C11" s="122">
        <v>1800</v>
      </c>
      <c r="D11" s="122">
        <v>0</v>
      </c>
      <c r="E11" s="122">
        <v>0</v>
      </c>
      <c r="F11" s="122">
        <f t="shared" si="0"/>
        <v>1800</v>
      </c>
    </row>
    <row r="12" spans="1:6" ht="15" customHeight="1" x14ac:dyDescent="0.25">
      <c r="A12" s="5" t="s">
        <v>481</v>
      </c>
      <c r="B12" s="6" t="s">
        <v>482</v>
      </c>
      <c r="C12" s="122">
        <v>0</v>
      </c>
      <c r="D12" s="122">
        <v>0</v>
      </c>
      <c r="E12" s="122">
        <v>0</v>
      </c>
      <c r="F12" s="122">
        <f t="shared" si="0"/>
        <v>0</v>
      </c>
    </row>
    <row r="13" spans="1:6" ht="15" customHeight="1" x14ac:dyDescent="0.25">
      <c r="A13" s="5" t="s">
        <v>483</v>
      </c>
      <c r="B13" s="6" t="s">
        <v>484</v>
      </c>
      <c r="C13" s="122">
        <v>0</v>
      </c>
      <c r="D13" s="122">
        <v>0</v>
      </c>
      <c r="E13" s="122">
        <v>0</v>
      </c>
      <c r="F13" s="122">
        <f t="shared" si="0"/>
        <v>0</v>
      </c>
    </row>
    <row r="14" spans="1:6" ht="15" customHeight="1" x14ac:dyDescent="0.25">
      <c r="A14" s="7" t="s">
        <v>41</v>
      </c>
      <c r="B14" s="8" t="s">
        <v>485</v>
      </c>
      <c r="C14" s="123">
        <f>SUM(C8:C13)</f>
        <v>19647</v>
      </c>
      <c r="D14" s="121">
        <v>0</v>
      </c>
      <c r="E14" s="121">
        <v>0</v>
      </c>
      <c r="F14" s="121">
        <f t="shared" si="0"/>
        <v>19647</v>
      </c>
    </row>
    <row r="15" spans="1:6" ht="15" customHeight="1" x14ac:dyDescent="0.25">
      <c r="A15" s="5" t="s">
        <v>486</v>
      </c>
      <c r="B15" s="6" t="s">
        <v>487</v>
      </c>
      <c r="C15" s="122">
        <v>0</v>
      </c>
      <c r="D15" s="122">
        <v>0</v>
      </c>
      <c r="E15" s="122">
        <v>0</v>
      </c>
      <c r="F15" s="122">
        <f t="shared" si="0"/>
        <v>0</v>
      </c>
    </row>
    <row r="16" spans="1:6" ht="15" customHeight="1" x14ac:dyDescent="0.25">
      <c r="A16" s="5" t="s">
        <v>488</v>
      </c>
      <c r="B16" s="6" t="s">
        <v>489</v>
      </c>
      <c r="C16" s="122">
        <v>0</v>
      </c>
      <c r="D16" s="122">
        <v>0</v>
      </c>
      <c r="E16" s="122">
        <v>0</v>
      </c>
      <c r="F16" s="122">
        <f t="shared" si="0"/>
        <v>0</v>
      </c>
    </row>
    <row r="17" spans="1:6" ht="15" customHeight="1" x14ac:dyDescent="0.25">
      <c r="A17" s="5" t="s">
        <v>692</v>
      </c>
      <c r="B17" s="6" t="s">
        <v>490</v>
      </c>
      <c r="C17" s="122">
        <v>0</v>
      </c>
      <c r="D17" s="122">
        <v>0</v>
      </c>
      <c r="E17" s="122">
        <v>0</v>
      </c>
      <c r="F17" s="122">
        <f t="shared" si="0"/>
        <v>0</v>
      </c>
    </row>
    <row r="18" spans="1:6" ht="15" customHeight="1" x14ac:dyDescent="0.25">
      <c r="A18" s="5" t="s">
        <v>693</v>
      </c>
      <c r="B18" s="6" t="s">
        <v>491</v>
      </c>
      <c r="C18" s="122">
        <v>0</v>
      </c>
      <c r="D18" s="122">
        <v>0</v>
      </c>
      <c r="E18" s="122">
        <v>0</v>
      </c>
      <c r="F18" s="122">
        <f t="shared" si="0"/>
        <v>0</v>
      </c>
    </row>
    <row r="19" spans="1:6" ht="15" customHeight="1" x14ac:dyDescent="0.25">
      <c r="A19" s="5" t="s">
        <v>694</v>
      </c>
      <c r="B19" s="6" t="s">
        <v>492</v>
      </c>
      <c r="C19" s="122">
        <v>275</v>
      </c>
      <c r="D19" s="122">
        <v>0</v>
      </c>
      <c r="E19" s="122">
        <v>0</v>
      </c>
      <c r="F19" s="122">
        <f t="shared" si="0"/>
        <v>275</v>
      </c>
    </row>
    <row r="20" spans="1:6" ht="15" customHeight="1" x14ac:dyDescent="0.25">
      <c r="A20" s="41" t="s">
        <v>42</v>
      </c>
      <c r="B20" s="54" t="s">
        <v>493</v>
      </c>
      <c r="C20" s="123">
        <f>C14+SUM(C15:C19)</f>
        <v>19922</v>
      </c>
      <c r="D20" s="121">
        <v>0</v>
      </c>
      <c r="E20" s="121">
        <v>0</v>
      </c>
      <c r="F20" s="121">
        <f t="shared" si="0"/>
        <v>19922</v>
      </c>
    </row>
    <row r="21" spans="1:6" ht="15" customHeight="1" x14ac:dyDescent="0.25">
      <c r="A21" s="5" t="s">
        <v>494</v>
      </c>
      <c r="B21" s="6" t="s">
        <v>495</v>
      </c>
      <c r="C21" s="122">
        <v>0</v>
      </c>
      <c r="D21" s="122">
        <v>0</v>
      </c>
      <c r="E21" s="122">
        <v>0</v>
      </c>
      <c r="F21" s="122">
        <f t="shared" si="0"/>
        <v>0</v>
      </c>
    </row>
    <row r="22" spans="1:6" ht="15" customHeight="1" x14ac:dyDescent="0.25">
      <c r="A22" s="5" t="s">
        <v>496</v>
      </c>
      <c r="B22" s="6" t="s">
        <v>497</v>
      </c>
      <c r="C22" s="122">
        <v>0</v>
      </c>
      <c r="D22" s="122">
        <v>0</v>
      </c>
      <c r="E22" s="122">
        <v>0</v>
      </c>
      <c r="F22" s="122">
        <f t="shared" si="0"/>
        <v>0</v>
      </c>
    </row>
    <row r="23" spans="1:6" ht="15" customHeight="1" x14ac:dyDescent="0.25">
      <c r="A23" s="5" t="s">
        <v>695</v>
      </c>
      <c r="B23" s="6" t="s">
        <v>498</v>
      </c>
      <c r="C23" s="122">
        <v>0</v>
      </c>
      <c r="D23" s="122">
        <v>0</v>
      </c>
      <c r="E23" s="122">
        <v>0</v>
      </c>
      <c r="F23" s="122">
        <f t="shared" si="0"/>
        <v>0</v>
      </c>
    </row>
    <row r="24" spans="1:6" ht="15" customHeight="1" x14ac:dyDescent="0.25">
      <c r="A24" s="5" t="s">
        <v>696</v>
      </c>
      <c r="B24" s="6" t="s">
        <v>499</v>
      </c>
      <c r="C24" s="122">
        <v>0</v>
      </c>
      <c r="D24" s="122">
        <v>0</v>
      </c>
      <c r="E24" s="122">
        <v>0</v>
      </c>
      <c r="F24" s="122">
        <f t="shared" si="0"/>
        <v>0</v>
      </c>
    </row>
    <row r="25" spans="1:6" ht="15" customHeight="1" x14ac:dyDescent="0.25">
      <c r="A25" s="5" t="s">
        <v>697</v>
      </c>
      <c r="B25" s="6" t="s">
        <v>500</v>
      </c>
      <c r="C25" s="122">
        <v>2800</v>
      </c>
      <c r="D25" s="122">
        <v>0</v>
      </c>
      <c r="E25" s="122">
        <v>0</v>
      </c>
      <c r="F25" s="122">
        <f t="shared" si="0"/>
        <v>2800</v>
      </c>
    </row>
    <row r="26" spans="1:6" ht="15" customHeight="1" x14ac:dyDescent="0.25">
      <c r="A26" s="41" t="s">
        <v>43</v>
      </c>
      <c r="B26" s="54" t="s">
        <v>501</v>
      </c>
      <c r="C26" s="121">
        <f>SUM(C21:C25)</f>
        <v>2800</v>
      </c>
      <c r="D26" s="121">
        <v>0</v>
      </c>
      <c r="E26" s="121">
        <v>0</v>
      </c>
      <c r="F26" s="121">
        <f t="shared" si="0"/>
        <v>2800</v>
      </c>
    </row>
    <row r="27" spans="1:6" ht="15" customHeight="1" x14ac:dyDescent="0.25">
      <c r="A27" s="5" t="s">
        <v>698</v>
      </c>
      <c r="B27" s="6" t="s">
        <v>502</v>
      </c>
      <c r="C27" s="122">
        <v>0</v>
      </c>
      <c r="D27" s="122">
        <v>0</v>
      </c>
      <c r="E27" s="122">
        <v>0</v>
      </c>
      <c r="F27" s="122">
        <f t="shared" si="0"/>
        <v>0</v>
      </c>
    </row>
    <row r="28" spans="1:6" ht="15" customHeight="1" x14ac:dyDescent="0.25">
      <c r="A28" s="5" t="s">
        <v>699</v>
      </c>
      <c r="B28" s="6" t="s">
        <v>503</v>
      </c>
      <c r="C28" s="122">
        <v>0</v>
      </c>
      <c r="D28" s="122">
        <v>0</v>
      </c>
      <c r="E28" s="122">
        <v>0</v>
      </c>
      <c r="F28" s="122">
        <f t="shared" si="0"/>
        <v>0</v>
      </c>
    </row>
    <row r="29" spans="1:6" ht="15" customHeight="1" x14ac:dyDescent="0.25">
      <c r="A29" s="7" t="s">
        <v>44</v>
      </c>
      <c r="B29" s="8" t="s">
        <v>504</v>
      </c>
      <c r="C29" s="122">
        <v>0</v>
      </c>
      <c r="D29" s="122">
        <v>0</v>
      </c>
      <c r="E29" s="122">
        <v>0</v>
      </c>
      <c r="F29" s="122">
        <f t="shared" si="0"/>
        <v>0</v>
      </c>
    </row>
    <row r="30" spans="1:6" ht="15" customHeight="1" x14ac:dyDescent="0.25">
      <c r="A30" s="5" t="s">
        <v>700</v>
      </c>
      <c r="B30" s="6" t="s">
        <v>505</v>
      </c>
      <c r="C30" s="122">
        <v>0</v>
      </c>
      <c r="D30" s="122">
        <v>0</v>
      </c>
      <c r="E30" s="122">
        <v>0</v>
      </c>
      <c r="F30" s="122">
        <f t="shared" si="0"/>
        <v>0</v>
      </c>
    </row>
    <row r="31" spans="1:6" ht="15" customHeight="1" x14ac:dyDescent="0.25">
      <c r="A31" s="5" t="s">
        <v>701</v>
      </c>
      <c r="B31" s="6" t="s">
        <v>506</v>
      </c>
      <c r="C31" s="122">
        <v>0</v>
      </c>
      <c r="D31" s="122">
        <v>0</v>
      </c>
      <c r="E31" s="122">
        <v>0</v>
      </c>
      <c r="F31" s="122">
        <f t="shared" si="0"/>
        <v>0</v>
      </c>
    </row>
    <row r="32" spans="1:6" ht="15" customHeight="1" x14ac:dyDescent="0.25">
      <c r="A32" s="5" t="s">
        <v>702</v>
      </c>
      <c r="B32" s="6" t="s">
        <v>507</v>
      </c>
      <c r="C32" s="121">
        <v>961</v>
      </c>
      <c r="D32" s="122">
        <v>0</v>
      </c>
      <c r="E32" s="122">
        <v>0</v>
      </c>
      <c r="F32" s="122">
        <f t="shared" si="0"/>
        <v>961</v>
      </c>
    </row>
    <row r="33" spans="1:6" ht="15" customHeight="1" x14ac:dyDescent="0.25">
      <c r="A33" s="5" t="s">
        <v>703</v>
      </c>
      <c r="B33" s="6" t="s">
        <v>508</v>
      </c>
      <c r="C33" s="122">
        <v>628</v>
      </c>
      <c r="D33" s="122">
        <v>0</v>
      </c>
      <c r="E33" s="122">
        <v>0</v>
      </c>
      <c r="F33" s="122">
        <f t="shared" si="0"/>
        <v>628</v>
      </c>
    </row>
    <row r="34" spans="1:6" ht="15" customHeight="1" x14ac:dyDescent="0.25">
      <c r="A34" s="5" t="s">
        <v>704</v>
      </c>
      <c r="B34" s="6" t="s">
        <v>511</v>
      </c>
      <c r="C34" s="122">
        <v>0</v>
      </c>
      <c r="D34" s="122">
        <v>0</v>
      </c>
      <c r="E34" s="122">
        <v>0</v>
      </c>
      <c r="F34" s="122">
        <f t="shared" si="0"/>
        <v>0</v>
      </c>
    </row>
    <row r="35" spans="1:6" ht="15" customHeight="1" x14ac:dyDescent="0.25">
      <c r="A35" s="5" t="s">
        <v>512</v>
      </c>
      <c r="B35" s="6" t="s">
        <v>513</v>
      </c>
      <c r="C35" s="122">
        <v>0</v>
      </c>
      <c r="D35" s="122">
        <v>0</v>
      </c>
      <c r="E35" s="122">
        <v>0</v>
      </c>
      <c r="F35" s="122">
        <f t="shared" si="0"/>
        <v>0</v>
      </c>
    </row>
    <row r="36" spans="1:6" ht="15" customHeight="1" x14ac:dyDescent="0.25">
      <c r="A36" s="5" t="s">
        <v>705</v>
      </c>
      <c r="B36" s="6" t="s">
        <v>514</v>
      </c>
      <c r="C36" s="122">
        <v>296</v>
      </c>
      <c r="D36" s="122">
        <v>0</v>
      </c>
      <c r="E36" s="122">
        <v>0</v>
      </c>
      <c r="F36" s="122">
        <f t="shared" si="0"/>
        <v>296</v>
      </c>
    </row>
    <row r="37" spans="1:6" ht="15" customHeight="1" x14ac:dyDescent="0.25">
      <c r="A37" s="5" t="s">
        <v>706</v>
      </c>
      <c r="B37" s="6" t="s">
        <v>519</v>
      </c>
      <c r="C37" s="122">
        <v>0</v>
      </c>
      <c r="D37" s="122">
        <v>0</v>
      </c>
      <c r="E37" s="122">
        <v>0</v>
      </c>
      <c r="F37" s="122">
        <f t="shared" si="0"/>
        <v>0</v>
      </c>
    </row>
    <row r="38" spans="1:6" ht="15" customHeight="1" x14ac:dyDescent="0.25">
      <c r="A38" s="7" t="s">
        <v>45</v>
      </c>
      <c r="B38" s="8" t="s">
        <v>522</v>
      </c>
      <c r="C38" s="121">
        <f>SUM(C33:C37)</f>
        <v>924</v>
      </c>
      <c r="D38" s="121">
        <v>0</v>
      </c>
      <c r="E38" s="121">
        <v>0</v>
      </c>
      <c r="F38" s="121">
        <f t="shared" si="0"/>
        <v>924</v>
      </c>
    </row>
    <row r="39" spans="1:6" ht="15" customHeight="1" x14ac:dyDescent="0.25">
      <c r="A39" s="5" t="s">
        <v>707</v>
      </c>
      <c r="B39" s="6" t="s">
        <v>523</v>
      </c>
      <c r="C39" s="122">
        <v>6</v>
      </c>
      <c r="D39" s="122">
        <v>0</v>
      </c>
      <c r="E39" s="122">
        <v>0</v>
      </c>
      <c r="F39" s="122">
        <f t="shared" si="0"/>
        <v>6</v>
      </c>
    </row>
    <row r="40" spans="1:6" ht="15" customHeight="1" x14ac:dyDescent="0.25">
      <c r="A40" s="41" t="s">
        <v>46</v>
      </c>
      <c r="B40" s="54" t="s">
        <v>524</v>
      </c>
      <c r="C40" s="121">
        <f>C32+C38+C39</f>
        <v>1891</v>
      </c>
      <c r="D40" s="121">
        <v>0</v>
      </c>
      <c r="E40" s="121">
        <v>0</v>
      </c>
      <c r="F40" s="121">
        <f t="shared" si="0"/>
        <v>1891</v>
      </c>
    </row>
    <row r="41" spans="1:6" ht="15" customHeight="1" x14ac:dyDescent="0.25">
      <c r="A41" s="13" t="s">
        <v>525</v>
      </c>
      <c r="B41" s="6" t="s">
        <v>526</v>
      </c>
      <c r="C41" s="122">
        <v>0</v>
      </c>
      <c r="D41" s="122">
        <v>0</v>
      </c>
      <c r="E41" s="122">
        <v>0</v>
      </c>
      <c r="F41" s="122">
        <f t="shared" si="0"/>
        <v>0</v>
      </c>
    </row>
    <row r="42" spans="1:6" ht="15" customHeight="1" x14ac:dyDescent="0.25">
      <c r="A42" s="13" t="s">
        <v>708</v>
      </c>
      <c r="B42" s="6" t="s">
        <v>527</v>
      </c>
      <c r="C42" s="122">
        <v>0</v>
      </c>
      <c r="D42" s="122">
        <v>0</v>
      </c>
      <c r="E42" s="122">
        <v>0</v>
      </c>
      <c r="F42" s="122">
        <f t="shared" si="0"/>
        <v>0</v>
      </c>
    </row>
    <row r="43" spans="1:6" ht="15" customHeight="1" x14ac:dyDescent="0.25">
      <c r="A43" s="13" t="s">
        <v>709</v>
      </c>
      <c r="B43" s="6" t="s">
        <v>528</v>
      </c>
      <c r="C43" s="122">
        <v>0</v>
      </c>
      <c r="D43" s="122">
        <v>0</v>
      </c>
      <c r="E43" s="122">
        <v>0</v>
      </c>
      <c r="F43" s="122">
        <f t="shared" si="0"/>
        <v>0</v>
      </c>
    </row>
    <row r="44" spans="1:6" ht="15" customHeight="1" x14ac:dyDescent="0.25">
      <c r="A44" s="13" t="s">
        <v>20</v>
      </c>
      <c r="B44" s="6" t="s">
        <v>529</v>
      </c>
      <c r="C44" s="122">
        <v>100</v>
      </c>
      <c r="D44" s="122">
        <v>0</v>
      </c>
      <c r="E44" s="122">
        <v>0</v>
      </c>
      <c r="F44" s="122">
        <f t="shared" si="0"/>
        <v>100</v>
      </c>
    </row>
    <row r="45" spans="1:6" ht="15" customHeight="1" x14ac:dyDescent="0.25">
      <c r="A45" s="13" t="s">
        <v>530</v>
      </c>
      <c r="B45" s="6" t="s">
        <v>531</v>
      </c>
      <c r="C45" s="122">
        <v>0</v>
      </c>
      <c r="D45" s="122">
        <v>0</v>
      </c>
      <c r="E45" s="122">
        <v>0</v>
      </c>
      <c r="F45" s="122">
        <f t="shared" si="0"/>
        <v>0</v>
      </c>
    </row>
    <row r="46" spans="1:6" ht="15" customHeight="1" x14ac:dyDescent="0.25">
      <c r="A46" s="13" t="s">
        <v>532</v>
      </c>
      <c r="B46" s="6" t="s">
        <v>533</v>
      </c>
      <c r="C46" s="122">
        <v>0</v>
      </c>
      <c r="D46" s="122">
        <v>0</v>
      </c>
      <c r="E46" s="122">
        <v>0</v>
      </c>
      <c r="F46" s="122">
        <f t="shared" si="0"/>
        <v>0</v>
      </c>
    </row>
    <row r="47" spans="1:6" ht="15" customHeight="1" x14ac:dyDescent="0.25">
      <c r="A47" s="13" t="s">
        <v>534</v>
      </c>
      <c r="B47" s="6" t="s">
        <v>535</v>
      </c>
      <c r="C47" s="122">
        <v>0</v>
      </c>
      <c r="D47" s="122">
        <v>0</v>
      </c>
      <c r="E47" s="122">
        <v>0</v>
      </c>
      <c r="F47" s="122">
        <f t="shared" si="0"/>
        <v>0</v>
      </c>
    </row>
    <row r="48" spans="1:6" ht="15" customHeight="1" x14ac:dyDescent="0.25">
      <c r="A48" s="13" t="s">
        <v>21</v>
      </c>
      <c r="B48" s="6" t="s">
        <v>536</v>
      </c>
      <c r="C48" s="122">
        <v>0</v>
      </c>
      <c r="D48" s="122">
        <v>0</v>
      </c>
      <c r="E48" s="122">
        <v>0</v>
      </c>
      <c r="F48" s="122">
        <f t="shared" si="0"/>
        <v>0</v>
      </c>
    </row>
    <row r="49" spans="1:6" ht="15" customHeight="1" x14ac:dyDescent="0.25">
      <c r="A49" s="13" t="s">
        <v>22</v>
      </c>
      <c r="B49" s="6" t="s">
        <v>537</v>
      </c>
      <c r="C49" s="122">
        <v>0</v>
      </c>
      <c r="D49" s="122">
        <v>0</v>
      </c>
      <c r="E49" s="122">
        <v>0</v>
      </c>
      <c r="F49" s="122">
        <f t="shared" si="0"/>
        <v>0</v>
      </c>
    </row>
    <row r="50" spans="1:6" ht="15" customHeight="1" x14ac:dyDescent="0.25">
      <c r="A50" s="13" t="s">
        <v>23</v>
      </c>
      <c r="B50" s="6" t="s">
        <v>538</v>
      </c>
      <c r="C50" s="122">
        <v>0</v>
      </c>
      <c r="D50" s="122">
        <v>0</v>
      </c>
      <c r="E50" s="122">
        <v>0</v>
      </c>
      <c r="F50" s="122">
        <f t="shared" si="0"/>
        <v>0</v>
      </c>
    </row>
    <row r="51" spans="1:6" ht="15" customHeight="1" x14ac:dyDescent="0.25">
      <c r="A51" s="53" t="s">
        <v>47</v>
      </c>
      <c r="B51" s="54" t="s">
        <v>539</v>
      </c>
      <c r="C51" s="123">
        <f>SUM(C41:C50)</f>
        <v>100</v>
      </c>
      <c r="D51" s="121">
        <v>0</v>
      </c>
      <c r="E51" s="121">
        <v>0</v>
      </c>
      <c r="F51" s="121">
        <f t="shared" si="0"/>
        <v>100</v>
      </c>
    </row>
    <row r="52" spans="1:6" ht="15" customHeight="1" x14ac:dyDescent="0.25">
      <c r="A52" s="13" t="s">
        <v>24</v>
      </c>
      <c r="B52" s="6" t="s">
        <v>540</v>
      </c>
      <c r="C52" s="122">
        <v>0</v>
      </c>
      <c r="D52" s="122">
        <v>0</v>
      </c>
      <c r="E52" s="122">
        <v>0</v>
      </c>
      <c r="F52" s="122">
        <f t="shared" si="0"/>
        <v>0</v>
      </c>
    </row>
    <row r="53" spans="1:6" ht="15" customHeight="1" x14ac:dyDescent="0.25">
      <c r="A53" s="13" t="s">
        <v>25</v>
      </c>
      <c r="B53" s="6" t="s">
        <v>541</v>
      </c>
      <c r="C53" s="122">
        <v>0</v>
      </c>
      <c r="D53" s="122">
        <v>0</v>
      </c>
      <c r="E53" s="122">
        <v>0</v>
      </c>
      <c r="F53" s="122">
        <f t="shared" si="0"/>
        <v>0</v>
      </c>
    </row>
    <row r="54" spans="1:6" ht="15" customHeight="1" x14ac:dyDescent="0.25">
      <c r="A54" s="13" t="s">
        <v>542</v>
      </c>
      <c r="B54" s="6" t="s">
        <v>543</v>
      </c>
      <c r="C54" s="122">
        <v>0</v>
      </c>
      <c r="D54" s="122">
        <v>0</v>
      </c>
      <c r="E54" s="122">
        <v>0</v>
      </c>
      <c r="F54" s="122">
        <f t="shared" si="0"/>
        <v>0</v>
      </c>
    </row>
    <row r="55" spans="1:6" ht="15" customHeight="1" x14ac:dyDescent="0.25">
      <c r="A55" s="13" t="s">
        <v>26</v>
      </c>
      <c r="B55" s="6" t="s">
        <v>544</v>
      </c>
      <c r="C55" s="122">
        <v>0</v>
      </c>
      <c r="D55" s="122">
        <v>0</v>
      </c>
      <c r="E55" s="122">
        <v>0</v>
      </c>
      <c r="F55" s="122">
        <f t="shared" si="0"/>
        <v>0</v>
      </c>
    </row>
    <row r="56" spans="1:6" ht="15" customHeight="1" x14ac:dyDescent="0.25">
      <c r="A56" s="13" t="s">
        <v>545</v>
      </c>
      <c r="B56" s="6" t="s">
        <v>546</v>
      </c>
      <c r="C56" s="122">
        <v>0</v>
      </c>
      <c r="D56" s="122">
        <v>0</v>
      </c>
      <c r="E56" s="122">
        <v>0</v>
      </c>
      <c r="F56" s="122">
        <f t="shared" si="0"/>
        <v>0</v>
      </c>
    </row>
    <row r="57" spans="1:6" ht="15" customHeight="1" x14ac:dyDescent="0.25">
      <c r="A57" s="41" t="s">
        <v>48</v>
      </c>
      <c r="B57" s="54" t="s">
        <v>547</v>
      </c>
      <c r="C57" s="121">
        <f>SUM(C52:C56)</f>
        <v>0</v>
      </c>
      <c r="D57" s="121">
        <v>0</v>
      </c>
      <c r="E57" s="121">
        <v>0</v>
      </c>
      <c r="F57" s="121">
        <f t="shared" si="0"/>
        <v>0</v>
      </c>
    </row>
    <row r="58" spans="1:6" ht="15" customHeight="1" x14ac:dyDescent="0.25">
      <c r="A58" s="13" t="s">
        <v>548</v>
      </c>
      <c r="B58" s="6" t="s">
        <v>549</v>
      </c>
      <c r="C58" s="122">
        <v>0</v>
      </c>
      <c r="D58" s="122">
        <v>0</v>
      </c>
      <c r="E58" s="122">
        <v>0</v>
      </c>
      <c r="F58" s="122">
        <f t="shared" si="0"/>
        <v>0</v>
      </c>
    </row>
    <row r="59" spans="1:6" ht="15" customHeight="1" x14ac:dyDescent="0.25">
      <c r="A59" s="5" t="s">
        <v>27</v>
      </c>
      <c r="B59" s="6" t="s">
        <v>550</v>
      </c>
      <c r="C59" s="122">
        <v>0</v>
      </c>
      <c r="D59" s="122">
        <v>0</v>
      </c>
      <c r="E59" s="122">
        <v>0</v>
      </c>
      <c r="F59" s="122">
        <f t="shared" si="0"/>
        <v>0</v>
      </c>
    </row>
    <row r="60" spans="1:6" ht="15" customHeight="1" x14ac:dyDescent="0.25">
      <c r="A60" s="13" t="s">
        <v>28</v>
      </c>
      <c r="B60" s="6" t="s">
        <v>551</v>
      </c>
      <c r="C60" s="122">
        <v>0</v>
      </c>
      <c r="D60" s="122">
        <v>0</v>
      </c>
      <c r="E60" s="122">
        <v>0</v>
      </c>
      <c r="F60" s="122">
        <f t="shared" si="0"/>
        <v>0</v>
      </c>
    </row>
    <row r="61" spans="1:6" ht="15" customHeight="1" x14ac:dyDescent="0.25">
      <c r="A61" s="41" t="s">
        <v>49</v>
      </c>
      <c r="B61" s="54" t="s">
        <v>552</v>
      </c>
      <c r="C61" s="123">
        <f>SUM(C58:C60)</f>
        <v>0</v>
      </c>
      <c r="D61" s="121">
        <v>0</v>
      </c>
      <c r="E61" s="121">
        <v>0</v>
      </c>
      <c r="F61" s="121">
        <f t="shared" si="0"/>
        <v>0</v>
      </c>
    </row>
    <row r="62" spans="1:6" ht="15" customHeight="1" x14ac:dyDescent="0.25">
      <c r="A62" s="13" t="s">
        <v>553</v>
      </c>
      <c r="B62" s="6" t="s">
        <v>554</v>
      </c>
      <c r="C62" s="122">
        <v>0</v>
      </c>
      <c r="D62" s="122">
        <v>0</v>
      </c>
      <c r="E62" s="122">
        <v>0</v>
      </c>
      <c r="F62" s="122">
        <f t="shared" si="0"/>
        <v>0</v>
      </c>
    </row>
    <row r="63" spans="1:6" ht="15" customHeight="1" x14ac:dyDescent="0.25">
      <c r="A63" s="5" t="s">
        <v>29</v>
      </c>
      <c r="B63" s="6" t="s">
        <v>555</v>
      </c>
      <c r="C63" s="122">
        <v>0</v>
      </c>
      <c r="D63" s="122">
        <v>0</v>
      </c>
      <c r="E63" s="122">
        <v>0</v>
      </c>
      <c r="F63" s="122">
        <f t="shared" si="0"/>
        <v>0</v>
      </c>
    </row>
    <row r="64" spans="1:6" ht="15" customHeight="1" x14ac:dyDescent="0.25">
      <c r="A64" s="13" t="s">
        <v>30</v>
      </c>
      <c r="B64" s="6" t="s">
        <v>556</v>
      </c>
      <c r="C64" s="122">
        <v>0</v>
      </c>
      <c r="D64" s="122">
        <v>0</v>
      </c>
      <c r="E64" s="122">
        <v>0</v>
      </c>
      <c r="F64" s="122">
        <f t="shared" si="0"/>
        <v>0</v>
      </c>
    </row>
    <row r="65" spans="1:6" ht="15" customHeight="1" x14ac:dyDescent="0.25">
      <c r="A65" s="41" t="s">
        <v>51</v>
      </c>
      <c r="B65" s="54" t="s">
        <v>557</v>
      </c>
      <c r="C65" s="121">
        <f>SUM(C62:C64)</f>
        <v>0</v>
      </c>
      <c r="D65" s="121">
        <v>0</v>
      </c>
      <c r="E65" s="121">
        <v>0</v>
      </c>
      <c r="F65" s="121">
        <f t="shared" si="0"/>
        <v>0</v>
      </c>
    </row>
    <row r="66" spans="1:6" ht="15.75" x14ac:dyDescent="0.25">
      <c r="A66" s="51" t="s">
        <v>50</v>
      </c>
      <c r="B66" s="37" t="s">
        <v>558</v>
      </c>
      <c r="C66" s="121">
        <f>C20+C26+C40+C51+C57+C61+C65</f>
        <v>24713</v>
      </c>
      <c r="D66" s="121">
        <v>0</v>
      </c>
      <c r="E66" s="121">
        <v>0</v>
      </c>
      <c r="F66" s="121">
        <f t="shared" si="0"/>
        <v>24713</v>
      </c>
    </row>
    <row r="67" spans="1:6" x14ac:dyDescent="0.25">
      <c r="A67" s="39" t="s">
        <v>32</v>
      </c>
      <c r="B67" s="5" t="s">
        <v>559</v>
      </c>
      <c r="C67" s="122">
        <v>0</v>
      </c>
      <c r="D67" s="122">
        <v>0</v>
      </c>
      <c r="E67" s="122">
        <v>0</v>
      </c>
      <c r="F67" s="122">
        <f t="shared" si="0"/>
        <v>0</v>
      </c>
    </row>
    <row r="68" spans="1:6" x14ac:dyDescent="0.25">
      <c r="A68" s="13" t="s">
        <v>560</v>
      </c>
      <c r="B68" s="5" t="s">
        <v>561</v>
      </c>
      <c r="C68" s="122">
        <v>0</v>
      </c>
      <c r="D68" s="122">
        <v>0</v>
      </c>
      <c r="E68" s="122">
        <v>0</v>
      </c>
      <c r="F68" s="122">
        <f t="shared" si="0"/>
        <v>0</v>
      </c>
    </row>
    <row r="69" spans="1:6" x14ac:dyDescent="0.25">
      <c r="A69" s="39" t="s">
        <v>33</v>
      </c>
      <c r="B69" s="5" t="s">
        <v>562</v>
      </c>
      <c r="C69" s="122">
        <v>0</v>
      </c>
      <c r="D69" s="122">
        <v>0</v>
      </c>
      <c r="E69" s="122">
        <v>0</v>
      </c>
      <c r="F69" s="122">
        <f t="shared" si="0"/>
        <v>0</v>
      </c>
    </row>
    <row r="70" spans="1:6" x14ac:dyDescent="0.25">
      <c r="A70" s="15" t="s">
        <v>52</v>
      </c>
      <c r="B70" s="7" t="s">
        <v>563</v>
      </c>
      <c r="C70" s="121">
        <f>SUM(C67:C69)</f>
        <v>0</v>
      </c>
      <c r="D70" s="121">
        <v>0</v>
      </c>
      <c r="E70" s="121">
        <v>0</v>
      </c>
      <c r="F70" s="121">
        <f t="shared" si="0"/>
        <v>0</v>
      </c>
    </row>
    <row r="71" spans="1:6" x14ac:dyDescent="0.25">
      <c r="A71" s="13" t="s">
        <v>34</v>
      </c>
      <c r="B71" s="5" t="s">
        <v>564</v>
      </c>
      <c r="C71" s="122">
        <v>0</v>
      </c>
      <c r="D71" s="122">
        <v>0</v>
      </c>
      <c r="E71" s="122">
        <v>0</v>
      </c>
      <c r="F71" s="122">
        <f t="shared" si="0"/>
        <v>0</v>
      </c>
    </row>
    <row r="72" spans="1:6" x14ac:dyDescent="0.25">
      <c r="A72" s="39" t="s">
        <v>565</v>
      </c>
      <c r="B72" s="5" t="s">
        <v>566</v>
      </c>
      <c r="C72" s="122">
        <v>0</v>
      </c>
      <c r="D72" s="122">
        <v>0</v>
      </c>
      <c r="E72" s="122">
        <v>0</v>
      </c>
      <c r="F72" s="122">
        <f t="shared" si="0"/>
        <v>0</v>
      </c>
    </row>
    <row r="73" spans="1:6" x14ac:dyDescent="0.25">
      <c r="A73" s="13" t="s">
        <v>35</v>
      </c>
      <c r="B73" s="5" t="s">
        <v>567</v>
      </c>
      <c r="C73" s="122">
        <v>0</v>
      </c>
      <c r="D73" s="122">
        <v>0</v>
      </c>
      <c r="E73" s="122">
        <v>0</v>
      </c>
      <c r="F73" s="122">
        <f t="shared" ref="F73:F94" si="1">C73+D73+E73</f>
        <v>0</v>
      </c>
    </row>
    <row r="74" spans="1:6" x14ac:dyDescent="0.25">
      <c r="A74" s="39" t="s">
        <v>568</v>
      </c>
      <c r="B74" s="5" t="s">
        <v>569</v>
      </c>
      <c r="C74" s="122">
        <v>0</v>
      </c>
      <c r="D74" s="122">
        <v>0</v>
      </c>
      <c r="E74" s="122">
        <v>0</v>
      </c>
      <c r="F74" s="122">
        <f t="shared" si="1"/>
        <v>0</v>
      </c>
    </row>
    <row r="75" spans="1:6" x14ac:dyDescent="0.25">
      <c r="A75" s="14" t="s">
        <v>53</v>
      </c>
      <c r="B75" s="7" t="s">
        <v>570</v>
      </c>
      <c r="C75" s="121">
        <f>SUM(C71:C74)</f>
        <v>0</v>
      </c>
      <c r="D75" s="121">
        <v>0</v>
      </c>
      <c r="E75" s="121">
        <v>0</v>
      </c>
      <c r="F75" s="121">
        <f t="shared" si="1"/>
        <v>0</v>
      </c>
    </row>
    <row r="76" spans="1:6" x14ac:dyDescent="0.25">
      <c r="A76" s="5" t="s">
        <v>162</v>
      </c>
      <c r="B76" s="5" t="s">
        <v>571</v>
      </c>
      <c r="C76" s="122">
        <v>2263</v>
      </c>
      <c r="D76" s="122">
        <v>0</v>
      </c>
      <c r="E76" s="122">
        <v>0</v>
      </c>
      <c r="F76" s="122">
        <f t="shared" si="1"/>
        <v>2263</v>
      </c>
    </row>
    <row r="77" spans="1:6" x14ac:dyDescent="0.25">
      <c r="A77" s="5" t="s">
        <v>163</v>
      </c>
      <c r="B77" s="5" t="s">
        <v>571</v>
      </c>
      <c r="C77" s="122">
        <v>500</v>
      </c>
      <c r="D77" s="122">
        <v>0</v>
      </c>
      <c r="E77" s="122">
        <v>0</v>
      </c>
      <c r="F77" s="122">
        <f t="shared" si="1"/>
        <v>500</v>
      </c>
    </row>
    <row r="78" spans="1:6" x14ac:dyDescent="0.25">
      <c r="A78" s="5" t="s">
        <v>160</v>
      </c>
      <c r="B78" s="5" t="s">
        <v>572</v>
      </c>
      <c r="C78" s="122">
        <v>0</v>
      </c>
      <c r="D78" s="122">
        <v>0</v>
      </c>
      <c r="E78" s="122">
        <v>0</v>
      </c>
      <c r="F78" s="122">
        <f t="shared" si="1"/>
        <v>0</v>
      </c>
    </row>
    <row r="79" spans="1:6" x14ac:dyDescent="0.25">
      <c r="A79" s="5" t="s">
        <v>161</v>
      </c>
      <c r="B79" s="5" t="s">
        <v>572</v>
      </c>
      <c r="C79" s="122">
        <v>0</v>
      </c>
      <c r="D79" s="122">
        <v>0</v>
      </c>
      <c r="E79" s="122">
        <v>0</v>
      </c>
      <c r="F79" s="122">
        <f t="shared" si="1"/>
        <v>0</v>
      </c>
    </row>
    <row r="80" spans="1:6" x14ac:dyDescent="0.25">
      <c r="A80" s="7" t="s">
        <v>54</v>
      </c>
      <c r="B80" s="7" t="s">
        <v>573</v>
      </c>
      <c r="C80" s="121">
        <f>SUM(C76:C79)</f>
        <v>2763</v>
      </c>
      <c r="D80" s="121">
        <v>0</v>
      </c>
      <c r="E80" s="121">
        <v>0</v>
      </c>
      <c r="F80" s="121">
        <f t="shared" si="1"/>
        <v>2763</v>
      </c>
    </row>
    <row r="81" spans="1:6" x14ac:dyDescent="0.25">
      <c r="A81" s="39" t="s">
        <v>574</v>
      </c>
      <c r="B81" s="5" t="s">
        <v>575</v>
      </c>
      <c r="C81" s="122">
        <v>0</v>
      </c>
      <c r="D81" s="122">
        <v>0</v>
      </c>
      <c r="E81" s="122">
        <v>0</v>
      </c>
      <c r="F81" s="122">
        <f t="shared" si="1"/>
        <v>0</v>
      </c>
    </row>
    <row r="82" spans="1:6" x14ac:dyDescent="0.25">
      <c r="A82" s="39" t="s">
        <v>576</v>
      </c>
      <c r="B82" s="5" t="s">
        <v>577</v>
      </c>
      <c r="C82" s="122">
        <v>0</v>
      </c>
      <c r="D82" s="122">
        <v>0</v>
      </c>
      <c r="E82" s="122">
        <v>0</v>
      </c>
      <c r="F82" s="122">
        <f t="shared" si="1"/>
        <v>0</v>
      </c>
    </row>
    <row r="83" spans="1:6" x14ac:dyDescent="0.25">
      <c r="A83" s="39" t="s">
        <v>578</v>
      </c>
      <c r="B83" s="5" t="s">
        <v>579</v>
      </c>
      <c r="C83" s="122">
        <v>0</v>
      </c>
      <c r="D83" s="122">
        <v>0</v>
      </c>
      <c r="E83" s="122">
        <v>0</v>
      </c>
      <c r="F83" s="122">
        <f t="shared" si="1"/>
        <v>0</v>
      </c>
    </row>
    <row r="84" spans="1:6" x14ac:dyDescent="0.25">
      <c r="A84" s="39" t="s">
        <v>580</v>
      </c>
      <c r="B84" s="5" t="s">
        <v>581</v>
      </c>
      <c r="C84" s="122">
        <v>0</v>
      </c>
      <c r="D84" s="122">
        <v>0</v>
      </c>
      <c r="E84" s="122">
        <v>0</v>
      </c>
      <c r="F84" s="122">
        <f t="shared" si="1"/>
        <v>0</v>
      </c>
    </row>
    <row r="85" spans="1:6" x14ac:dyDescent="0.25">
      <c r="A85" s="13" t="s">
        <v>36</v>
      </c>
      <c r="B85" s="5" t="s">
        <v>582</v>
      </c>
      <c r="C85" s="122">
        <v>0</v>
      </c>
      <c r="D85" s="122">
        <v>0</v>
      </c>
      <c r="E85" s="122">
        <v>0</v>
      </c>
      <c r="F85" s="122">
        <f t="shared" si="1"/>
        <v>0</v>
      </c>
    </row>
    <row r="86" spans="1:6" x14ac:dyDescent="0.25">
      <c r="A86" s="15" t="s">
        <v>55</v>
      </c>
      <c r="B86" s="7" t="s">
        <v>584</v>
      </c>
      <c r="C86" s="121">
        <f>SUM(C81:C85)</f>
        <v>0</v>
      </c>
      <c r="D86" s="121">
        <v>0</v>
      </c>
      <c r="E86" s="121">
        <v>0</v>
      </c>
      <c r="F86" s="121">
        <f t="shared" si="1"/>
        <v>0</v>
      </c>
    </row>
    <row r="87" spans="1:6" x14ac:dyDescent="0.25">
      <c r="A87" s="13" t="s">
        <v>585</v>
      </c>
      <c r="B87" s="5" t="s">
        <v>586</v>
      </c>
      <c r="C87" s="122">
        <v>0</v>
      </c>
      <c r="D87" s="122">
        <v>0</v>
      </c>
      <c r="E87" s="122">
        <v>0</v>
      </c>
      <c r="F87" s="122">
        <f t="shared" si="1"/>
        <v>0</v>
      </c>
    </row>
    <row r="88" spans="1:6" x14ac:dyDescent="0.25">
      <c r="A88" s="13" t="s">
        <v>587</v>
      </c>
      <c r="B88" s="5" t="s">
        <v>588</v>
      </c>
      <c r="C88" s="122">
        <v>0</v>
      </c>
      <c r="D88" s="122">
        <v>0</v>
      </c>
      <c r="E88" s="122">
        <v>0</v>
      </c>
      <c r="F88" s="122">
        <f t="shared" si="1"/>
        <v>0</v>
      </c>
    </row>
    <row r="89" spans="1:6" x14ac:dyDescent="0.25">
      <c r="A89" s="39" t="s">
        <v>589</v>
      </c>
      <c r="B89" s="5" t="s">
        <v>590</v>
      </c>
      <c r="C89" s="122">
        <v>0</v>
      </c>
      <c r="D89" s="122">
        <v>0</v>
      </c>
      <c r="E89" s="122">
        <v>0</v>
      </c>
      <c r="F89" s="122">
        <f t="shared" si="1"/>
        <v>0</v>
      </c>
    </row>
    <row r="90" spans="1:6" x14ac:dyDescent="0.25">
      <c r="A90" s="39" t="s">
        <v>37</v>
      </c>
      <c r="B90" s="5" t="s">
        <v>591</v>
      </c>
      <c r="C90" s="122">
        <v>0</v>
      </c>
      <c r="D90" s="122">
        <v>0</v>
      </c>
      <c r="E90" s="122">
        <v>0</v>
      </c>
      <c r="F90" s="122">
        <f t="shared" si="1"/>
        <v>0</v>
      </c>
    </row>
    <row r="91" spans="1:6" x14ac:dyDescent="0.25">
      <c r="A91" s="14" t="s">
        <v>56</v>
      </c>
      <c r="B91" s="7" t="s">
        <v>592</v>
      </c>
      <c r="C91" s="121">
        <f>SUM(C87:C90)</f>
        <v>0</v>
      </c>
      <c r="D91" s="121">
        <v>0</v>
      </c>
      <c r="E91" s="121">
        <v>0</v>
      </c>
      <c r="F91" s="121">
        <f t="shared" si="1"/>
        <v>0</v>
      </c>
    </row>
    <row r="92" spans="1:6" x14ac:dyDescent="0.25">
      <c r="A92" s="15" t="s">
        <v>593</v>
      </c>
      <c r="B92" s="7" t="s">
        <v>594</v>
      </c>
      <c r="C92" s="121">
        <v>0</v>
      </c>
      <c r="D92" s="121">
        <v>0</v>
      </c>
      <c r="E92" s="121">
        <v>0</v>
      </c>
      <c r="F92" s="121">
        <f t="shared" si="1"/>
        <v>0</v>
      </c>
    </row>
    <row r="93" spans="1:6" ht="15.75" x14ac:dyDescent="0.25">
      <c r="A93" s="42" t="s">
        <v>57</v>
      </c>
      <c r="B93" s="43" t="s">
        <v>595</v>
      </c>
      <c r="C93" s="123">
        <f>C70+C75+C80+C86+C91+C92</f>
        <v>2763</v>
      </c>
      <c r="D93" s="121">
        <v>0</v>
      </c>
      <c r="E93" s="121">
        <v>0</v>
      </c>
      <c r="F93" s="121">
        <f t="shared" si="1"/>
        <v>2763</v>
      </c>
    </row>
    <row r="94" spans="1:6" ht="15.75" x14ac:dyDescent="0.25">
      <c r="A94" s="47" t="s">
        <v>39</v>
      </c>
      <c r="B94" s="48"/>
      <c r="C94" s="121">
        <f>C66+C93</f>
        <v>27476</v>
      </c>
      <c r="D94" s="121">
        <v>0</v>
      </c>
      <c r="E94" s="121">
        <v>0</v>
      </c>
      <c r="F94" s="121">
        <f t="shared" si="1"/>
        <v>27476</v>
      </c>
    </row>
  </sheetData>
  <mergeCells count="3">
    <mergeCell ref="A3:F3"/>
    <mergeCell ref="A4:F4"/>
    <mergeCell ref="A1:F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G36"/>
  <sheetViews>
    <sheetView zoomScaleNormal="100" workbookViewId="0">
      <selection activeCell="B1" sqref="B1:C1"/>
    </sheetView>
  </sheetViews>
  <sheetFormatPr defaultRowHeight="15" x14ac:dyDescent="0.25"/>
  <cols>
    <col min="1" max="1" width="5.140625" customWidth="1"/>
    <col min="2" max="2" width="86.28515625" customWidth="1"/>
    <col min="3" max="3" width="28.28515625" customWidth="1"/>
  </cols>
  <sheetData>
    <row r="1" spans="2:7" ht="18" x14ac:dyDescent="0.25">
      <c r="B1" s="209" t="s">
        <v>747</v>
      </c>
      <c r="C1" s="209"/>
      <c r="D1" s="124"/>
      <c r="E1" s="124"/>
      <c r="F1" s="124"/>
      <c r="G1" s="124"/>
    </row>
    <row r="3" spans="2:7" ht="25.5" customHeight="1" x14ac:dyDescent="0.25">
      <c r="B3" s="205" t="s">
        <v>729</v>
      </c>
      <c r="C3" s="210"/>
    </row>
    <row r="4" spans="2:7" ht="23.25" customHeight="1" x14ac:dyDescent="0.25">
      <c r="B4" s="208" t="s">
        <v>110</v>
      </c>
      <c r="C4" s="214"/>
    </row>
    <row r="5" spans="2:7" x14ac:dyDescent="0.25">
      <c r="B5" s="1"/>
    </row>
    <row r="6" spans="2:7" x14ac:dyDescent="0.25">
      <c r="B6" s="1"/>
    </row>
    <row r="7" spans="2:7" ht="51" customHeight="1" x14ac:dyDescent="0.25">
      <c r="B7" s="61" t="s">
        <v>109</v>
      </c>
      <c r="C7" s="62" t="s">
        <v>159</v>
      </c>
    </row>
    <row r="8" spans="2:7" ht="15" customHeight="1" x14ac:dyDescent="0.25">
      <c r="B8" s="62" t="s">
        <v>87</v>
      </c>
      <c r="C8" s="126">
        <v>0</v>
      </c>
    </row>
    <row r="9" spans="2:7" ht="15" customHeight="1" x14ac:dyDescent="0.25">
      <c r="B9" s="62" t="s">
        <v>88</v>
      </c>
      <c r="C9" s="126">
        <v>0</v>
      </c>
    </row>
    <row r="10" spans="2:7" ht="15" customHeight="1" x14ac:dyDescent="0.25">
      <c r="B10" s="62" t="s">
        <v>89</v>
      </c>
      <c r="C10" s="126">
        <v>0</v>
      </c>
    </row>
    <row r="11" spans="2:7" ht="15" customHeight="1" x14ac:dyDescent="0.25">
      <c r="B11" s="62" t="s">
        <v>90</v>
      </c>
      <c r="C11" s="126">
        <v>0</v>
      </c>
    </row>
    <row r="12" spans="2:7" ht="15" customHeight="1" x14ac:dyDescent="0.25">
      <c r="B12" s="61" t="s">
        <v>104</v>
      </c>
      <c r="C12" s="127">
        <f>SUM(C8:C11)</f>
        <v>0</v>
      </c>
    </row>
    <row r="13" spans="2:7" ht="15" customHeight="1" x14ac:dyDescent="0.25">
      <c r="B13" s="62" t="s">
        <v>91</v>
      </c>
      <c r="C13" s="126">
        <v>0</v>
      </c>
    </row>
    <row r="14" spans="2:7" ht="30" x14ac:dyDescent="0.25">
      <c r="B14" s="62" t="s">
        <v>714</v>
      </c>
      <c r="C14" s="126">
        <v>0</v>
      </c>
    </row>
    <row r="15" spans="2:7" ht="15" customHeight="1" x14ac:dyDescent="0.25">
      <c r="B15" s="62" t="s">
        <v>92</v>
      </c>
      <c r="C15" s="126">
        <v>0</v>
      </c>
    </row>
    <row r="16" spans="2:7" ht="15" customHeight="1" x14ac:dyDescent="0.25">
      <c r="B16" s="62" t="s">
        <v>93</v>
      </c>
      <c r="C16" s="126">
        <v>1</v>
      </c>
    </row>
    <row r="17" spans="2:3" ht="15" customHeight="1" x14ac:dyDescent="0.25">
      <c r="B17" s="62" t="s">
        <v>94</v>
      </c>
      <c r="C17" s="126">
        <v>0</v>
      </c>
    </row>
    <row r="18" spans="2:3" ht="15" customHeight="1" x14ac:dyDescent="0.25">
      <c r="B18" s="62" t="s">
        <v>95</v>
      </c>
      <c r="C18" s="126">
        <v>0</v>
      </c>
    </row>
    <row r="19" spans="2:3" ht="15" customHeight="1" x14ac:dyDescent="0.25">
      <c r="B19" s="62" t="s">
        <v>96</v>
      </c>
      <c r="C19" s="126">
        <v>0</v>
      </c>
    </row>
    <row r="20" spans="2:3" ht="15" customHeight="1" x14ac:dyDescent="0.25">
      <c r="B20" s="61" t="s">
        <v>105</v>
      </c>
      <c r="C20" s="127">
        <f>SUM(C13:C19)</f>
        <v>1</v>
      </c>
    </row>
    <row r="21" spans="2:3" ht="30" x14ac:dyDescent="0.25">
      <c r="B21" s="62" t="s">
        <v>718</v>
      </c>
      <c r="C21" s="126">
        <v>0</v>
      </c>
    </row>
    <row r="22" spans="2:3" ht="15" customHeight="1" x14ac:dyDescent="0.25">
      <c r="B22" s="62" t="s">
        <v>97</v>
      </c>
      <c r="C22" s="126">
        <v>0</v>
      </c>
    </row>
    <row r="23" spans="2:3" ht="15" customHeight="1" x14ac:dyDescent="0.25">
      <c r="B23" s="62" t="s">
        <v>98</v>
      </c>
      <c r="C23" s="126">
        <v>1</v>
      </c>
    </row>
    <row r="24" spans="2:3" ht="15" customHeight="1" x14ac:dyDescent="0.25">
      <c r="B24" s="61" t="s">
        <v>106</v>
      </c>
      <c r="C24" s="127">
        <f>SUM(C21:C23)</f>
        <v>1</v>
      </c>
    </row>
    <row r="25" spans="2:3" ht="15" customHeight="1" x14ac:dyDescent="0.25">
      <c r="B25" s="62" t="s">
        <v>99</v>
      </c>
      <c r="C25" s="126">
        <v>1</v>
      </c>
    </row>
    <row r="26" spans="2:3" ht="15" customHeight="1" x14ac:dyDescent="0.25">
      <c r="B26" s="62" t="s">
        <v>100</v>
      </c>
      <c r="C26" s="126">
        <v>1</v>
      </c>
    </row>
    <row r="27" spans="2:3" ht="30" x14ac:dyDescent="0.25">
      <c r="B27" s="62" t="s">
        <v>101</v>
      </c>
      <c r="C27" s="126">
        <v>1</v>
      </c>
    </row>
    <row r="28" spans="2:3" ht="15" customHeight="1" x14ac:dyDescent="0.25">
      <c r="B28" s="61" t="s">
        <v>107</v>
      </c>
      <c r="C28" s="127">
        <f>SUM(C25:C27)</f>
        <v>3</v>
      </c>
    </row>
    <row r="29" spans="2:3" ht="37.5" customHeight="1" x14ac:dyDescent="0.25">
      <c r="B29" s="61" t="s">
        <v>108</v>
      </c>
      <c r="C29" s="125">
        <f>C20+C24+C28</f>
        <v>5</v>
      </c>
    </row>
    <row r="30" spans="2:3" ht="30" x14ac:dyDescent="0.25">
      <c r="B30" s="62" t="s">
        <v>715</v>
      </c>
      <c r="C30" s="126">
        <v>0</v>
      </c>
    </row>
    <row r="31" spans="2:3" ht="45" x14ac:dyDescent="0.25">
      <c r="B31" s="62" t="s">
        <v>716</v>
      </c>
      <c r="C31" s="126">
        <v>0</v>
      </c>
    </row>
    <row r="32" spans="2:3" ht="30" x14ac:dyDescent="0.25">
      <c r="B32" s="62" t="s">
        <v>717</v>
      </c>
      <c r="C32" s="126">
        <v>0</v>
      </c>
    </row>
    <row r="33" spans="2:3" ht="15" customHeight="1" x14ac:dyDescent="0.25">
      <c r="B33" s="62" t="s">
        <v>102</v>
      </c>
      <c r="C33" s="126">
        <v>0</v>
      </c>
    </row>
    <row r="34" spans="2:3" ht="27.75" customHeight="1" x14ac:dyDescent="0.25">
      <c r="B34" s="61" t="s">
        <v>103</v>
      </c>
      <c r="C34" s="127">
        <v>0</v>
      </c>
    </row>
    <row r="35" spans="2:3" x14ac:dyDescent="0.25">
      <c r="B35" s="211"/>
      <c r="C35" s="212"/>
    </row>
    <row r="36" spans="2:3" x14ac:dyDescent="0.25">
      <c r="B36" s="213"/>
      <c r="C36" s="212"/>
    </row>
  </sheetData>
  <mergeCells count="5">
    <mergeCell ref="B1:C1"/>
    <mergeCell ref="B35:C35"/>
    <mergeCell ref="B36:C36"/>
    <mergeCell ref="B3:C3"/>
    <mergeCell ref="B4:C4"/>
  </mergeCells>
  <phoneticPr fontId="46" type="noConversion"/>
  <pageMargins left="0.70866141732283472" right="0.70866141732283472" top="0.52" bottom="0.74803149606299213" header="0.31496062992125984" footer="0.31496062992125984"/>
  <pageSetup paperSize="9" scale="7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F31"/>
  <sheetViews>
    <sheetView zoomScaleNormal="100" workbookViewId="0">
      <selection sqref="A1:C1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</cols>
  <sheetData>
    <row r="1" spans="1:6" ht="18" x14ac:dyDescent="0.25">
      <c r="A1" s="209" t="s">
        <v>748</v>
      </c>
      <c r="B1" s="209"/>
      <c r="C1" s="209"/>
      <c r="D1" s="124"/>
      <c r="E1" s="124"/>
      <c r="F1" s="124"/>
    </row>
    <row r="3" spans="1:6" ht="21.75" customHeight="1" x14ac:dyDescent="0.25">
      <c r="A3" s="205" t="s">
        <v>729</v>
      </c>
      <c r="B3" s="210"/>
      <c r="C3" s="210"/>
    </row>
    <row r="4" spans="1:6" ht="26.25" customHeight="1" x14ac:dyDescent="0.25">
      <c r="A4" s="208" t="s">
        <v>228</v>
      </c>
      <c r="B4" s="206"/>
      <c r="C4" s="206"/>
    </row>
    <row r="6" spans="1:6" ht="30" x14ac:dyDescent="0.3">
      <c r="A6" s="2" t="s">
        <v>293</v>
      </c>
      <c r="B6" s="3" t="s">
        <v>294</v>
      </c>
      <c r="C6" s="64" t="s">
        <v>196</v>
      </c>
    </row>
    <row r="7" spans="1:6" x14ac:dyDescent="0.25">
      <c r="A7" s="13" t="s">
        <v>396</v>
      </c>
      <c r="B7" s="6" t="s">
        <v>397</v>
      </c>
      <c r="C7" s="122">
        <v>0</v>
      </c>
    </row>
    <row r="8" spans="1:6" x14ac:dyDescent="0.25">
      <c r="A8" s="13" t="s">
        <v>639</v>
      </c>
      <c r="B8" s="6" t="s">
        <v>398</v>
      </c>
      <c r="C8" s="122">
        <v>0</v>
      </c>
    </row>
    <row r="9" spans="1:6" x14ac:dyDescent="0.25">
      <c r="A9" s="5" t="s">
        <v>399</v>
      </c>
      <c r="B9" s="6" t="s">
        <v>400</v>
      </c>
      <c r="C9" s="122">
        <v>0</v>
      </c>
    </row>
    <row r="10" spans="1:6" x14ac:dyDescent="0.25">
      <c r="A10" s="13" t="s">
        <v>401</v>
      </c>
      <c r="B10" s="6" t="s">
        <v>402</v>
      </c>
      <c r="C10" s="122">
        <v>618</v>
      </c>
    </row>
    <row r="11" spans="1:6" x14ac:dyDescent="0.25">
      <c r="A11" s="13" t="s">
        <v>403</v>
      </c>
      <c r="B11" s="6" t="s">
        <v>404</v>
      </c>
      <c r="C11" s="122">
        <v>0</v>
      </c>
    </row>
    <row r="12" spans="1:6" x14ac:dyDescent="0.25">
      <c r="A12" s="5" t="s">
        <v>405</v>
      </c>
      <c r="B12" s="6" t="s">
        <v>406</v>
      </c>
      <c r="C12" s="122">
        <v>0</v>
      </c>
    </row>
    <row r="13" spans="1:6" x14ac:dyDescent="0.25">
      <c r="A13" s="5" t="s">
        <v>407</v>
      </c>
      <c r="B13" s="6" t="s">
        <v>408</v>
      </c>
      <c r="C13" s="122">
        <v>167</v>
      </c>
    </row>
    <row r="14" spans="1:6" ht="15.75" x14ac:dyDescent="0.25">
      <c r="A14" s="20" t="s">
        <v>640</v>
      </c>
      <c r="B14" s="9" t="s">
        <v>409</v>
      </c>
      <c r="C14" s="123">
        <f>SUM(C10:C13)</f>
        <v>785</v>
      </c>
    </row>
    <row r="15" spans="1:6" x14ac:dyDescent="0.25">
      <c r="A15" s="13" t="s">
        <v>410</v>
      </c>
      <c r="B15" s="6" t="s">
        <v>411</v>
      </c>
      <c r="C15" s="122">
        <v>6334</v>
      </c>
    </row>
    <row r="16" spans="1:6" x14ac:dyDescent="0.25">
      <c r="A16" s="13" t="s">
        <v>412</v>
      </c>
      <c r="B16" s="6" t="s">
        <v>413</v>
      </c>
      <c r="C16" s="122">
        <v>0</v>
      </c>
    </row>
    <row r="17" spans="1:5" x14ac:dyDescent="0.25">
      <c r="A17" s="13" t="s">
        <v>414</v>
      </c>
      <c r="B17" s="6" t="s">
        <v>415</v>
      </c>
      <c r="C17" s="122">
        <v>0</v>
      </c>
    </row>
    <row r="18" spans="1:5" x14ac:dyDescent="0.25">
      <c r="A18" s="13" t="s">
        <v>416</v>
      </c>
      <c r="B18" s="6" t="s">
        <v>417</v>
      </c>
      <c r="C18" s="122">
        <v>1706</v>
      </c>
    </row>
    <row r="19" spans="1:5" ht="15.75" x14ac:dyDescent="0.25">
      <c r="A19" s="20" t="s">
        <v>641</v>
      </c>
      <c r="B19" s="9" t="s">
        <v>418</v>
      </c>
      <c r="C19" s="123">
        <v>8040</v>
      </c>
    </row>
    <row r="22" spans="1:5" ht="25.5" x14ac:dyDescent="0.25">
      <c r="A22" s="112" t="s">
        <v>170</v>
      </c>
      <c r="B22" s="3" t="s">
        <v>294</v>
      </c>
      <c r="C22" s="163" t="s">
        <v>719</v>
      </c>
      <c r="D22" s="163" t="s">
        <v>720</v>
      </c>
      <c r="E22" s="163" t="s">
        <v>721</v>
      </c>
    </row>
    <row r="23" spans="1:5" x14ac:dyDescent="0.25">
      <c r="A23" s="13" t="s">
        <v>396</v>
      </c>
      <c r="B23" s="6" t="s">
        <v>397</v>
      </c>
      <c r="C23" s="164">
        <f>E23/1.27</f>
        <v>0</v>
      </c>
      <c r="D23" s="146">
        <f>C23*0.27</f>
        <v>0</v>
      </c>
      <c r="E23" s="146">
        <f>C8</f>
        <v>0</v>
      </c>
    </row>
    <row r="24" spans="1:5" x14ac:dyDescent="0.25">
      <c r="A24" s="13" t="s">
        <v>639</v>
      </c>
      <c r="B24" s="6" t="s">
        <v>398</v>
      </c>
      <c r="C24" s="164">
        <v>0</v>
      </c>
      <c r="D24" s="146">
        <v>0</v>
      </c>
      <c r="E24" s="146">
        <v>0</v>
      </c>
    </row>
    <row r="25" spans="1:5" x14ac:dyDescent="0.25">
      <c r="A25" s="5" t="s">
        <v>399</v>
      </c>
      <c r="B25" s="6" t="s">
        <v>400</v>
      </c>
      <c r="C25" s="164">
        <v>0</v>
      </c>
      <c r="D25" s="146">
        <v>0</v>
      </c>
      <c r="E25" s="146">
        <v>0</v>
      </c>
    </row>
    <row r="26" spans="1:5" ht="30" x14ac:dyDescent="0.3">
      <c r="A26" s="13" t="s">
        <v>730</v>
      </c>
      <c r="B26" s="6" t="s">
        <v>402</v>
      </c>
      <c r="C26" s="204">
        <v>618</v>
      </c>
      <c r="D26" s="146">
        <v>167</v>
      </c>
      <c r="E26" s="146">
        <v>785</v>
      </c>
    </row>
    <row r="27" spans="1:5" ht="15.75" x14ac:dyDescent="0.25">
      <c r="A27" s="20" t="s">
        <v>640</v>
      </c>
      <c r="B27" s="9" t="s">
        <v>409</v>
      </c>
      <c r="C27" s="165">
        <v>618</v>
      </c>
      <c r="D27" s="142">
        <v>167</v>
      </c>
      <c r="E27" s="142">
        <v>785</v>
      </c>
    </row>
    <row r="28" spans="1:5" x14ac:dyDescent="0.25">
      <c r="A28" s="13" t="s">
        <v>731</v>
      </c>
      <c r="B28" s="6" t="s">
        <v>411</v>
      </c>
      <c r="C28" s="164">
        <v>6334</v>
      </c>
      <c r="D28" s="146">
        <v>1706</v>
      </c>
      <c r="E28" s="146">
        <v>8040</v>
      </c>
    </row>
    <row r="29" spans="1:5" x14ac:dyDescent="0.25">
      <c r="A29" s="13" t="s">
        <v>412</v>
      </c>
      <c r="B29" s="6" t="s">
        <v>413</v>
      </c>
      <c r="C29" s="164">
        <f>E29/1.27</f>
        <v>0</v>
      </c>
      <c r="D29" s="146">
        <f>C29*0.27</f>
        <v>0</v>
      </c>
      <c r="E29" s="146">
        <f>C16</f>
        <v>0</v>
      </c>
    </row>
    <row r="30" spans="1:5" x14ac:dyDescent="0.25">
      <c r="A30" s="13" t="s">
        <v>414</v>
      </c>
      <c r="B30" s="6" t="s">
        <v>415</v>
      </c>
      <c r="C30" s="164">
        <f>E30/1.27</f>
        <v>0</v>
      </c>
      <c r="D30" s="146">
        <f>C30*0.27</f>
        <v>0</v>
      </c>
      <c r="E30" s="146">
        <f>C17</f>
        <v>0</v>
      </c>
    </row>
    <row r="31" spans="1:5" ht="15.75" x14ac:dyDescent="0.25">
      <c r="A31" s="20" t="s">
        <v>641</v>
      </c>
      <c r="B31" s="9" t="s">
        <v>418</v>
      </c>
      <c r="C31" s="165">
        <v>6440</v>
      </c>
      <c r="D31" s="142">
        <v>1600</v>
      </c>
      <c r="E31" s="142">
        <v>8040</v>
      </c>
    </row>
  </sheetData>
  <mergeCells count="3">
    <mergeCell ref="A3:C3"/>
    <mergeCell ref="A4:C4"/>
    <mergeCell ref="A1:C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12"/>
  <sheetViews>
    <sheetView zoomScaleNormal="100" workbookViewId="0">
      <selection sqref="A1:D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7109375" customWidth="1"/>
  </cols>
  <sheetData>
    <row r="1" spans="1:4" ht="15.75" x14ac:dyDescent="0.25">
      <c r="A1" s="215" t="s">
        <v>749</v>
      </c>
      <c r="B1" s="215"/>
      <c r="C1" s="215"/>
      <c r="D1" s="215"/>
    </row>
    <row r="3" spans="1:4" ht="46.5" customHeight="1" x14ac:dyDescent="0.25">
      <c r="A3" s="205" t="s">
        <v>729</v>
      </c>
      <c r="B3" s="205"/>
      <c r="C3" s="205"/>
      <c r="D3" s="205"/>
    </row>
    <row r="4" spans="1:4" ht="23.25" customHeight="1" x14ac:dyDescent="0.25">
      <c r="A4" s="208" t="s">
        <v>229</v>
      </c>
      <c r="B4" s="208"/>
      <c r="C4" s="208"/>
      <c r="D4" s="208"/>
    </row>
    <row r="5" spans="1:4" ht="18" x14ac:dyDescent="0.25">
      <c r="A5" s="52"/>
    </row>
    <row r="7" spans="1:4" ht="30" x14ac:dyDescent="0.3">
      <c r="A7" s="2" t="s">
        <v>293</v>
      </c>
      <c r="B7" s="3" t="s">
        <v>294</v>
      </c>
      <c r="C7" s="167" t="s">
        <v>196</v>
      </c>
      <c r="D7" s="168" t="s">
        <v>197</v>
      </c>
    </row>
    <row r="8" spans="1:4" x14ac:dyDescent="0.25">
      <c r="A8" s="15" t="s">
        <v>169</v>
      </c>
      <c r="B8" s="166" t="s">
        <v>394</v>
      </c>
      <c r="C8" s="121">
        <v>232</v>
      </c>
      <c r="D8" s="121">
        <f>C8</f>
        <v>232</v>
      </c>
    </row>
    <row r="9" spans="1:4" x14ac:dyDescent="0.25">
      <c r="A9" s="15"/>
      <c r="B9" s="166"/>
      <c r="C9" s="121"/>
      <c r="D9" s="121"/>
    </row>
    <row r="10" spans="1:4" x14ac:dyDescent="0.25">
      <c r="A10" s="15" t="s">
        <v>168</v>
      </c>
      <c r="B10" s="166" t="s">
        <v>394</v>
      </c>
      <c r="C10" s="121">
        <v>0</v>
      </c>
      <c r="D10" s="121">
        <f>C10</f>
        <v>0</v>
      </c>
    </row>
    <row r="11" spans="1:4" x14ac:dyDescent="0.25">
      <c r="A11" s="169"/>
      <c r="B11" s="170"/>
      <c r="C11" s="171"/>
      <c r="D11" s="171"/>
    </row>
    <row r="12" spans="1:4" x14ac:dyDescent="0.25">
      <c r="A12" s="169"/>
      <c r="B12" s="170"/>
      <c r="C12" s="171"/>
      <c r="D12" s="171"/>
    </row>
  </sheetData>
  <mergeCells count="3">
    <mergeCell ref="A3:D3"/>
    <mergeCell ref="A4:D4"/>
    <mergeCell ref="A1:D1"/>
  </mergeCells>
  <phoneticPr fontId="46" type="noConversion"/>
  <pageMargins left="0.64" right="0.32" top="0.74803149606299213" bottom="0.74803149606299213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21"/>
  <sheetViews>
    <sheetView zoomScaleNormal="100" workbookViewId="0">
      <selection sqref="A1:J1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15.75" x14ac:dyDescent="0.25">
      <c r="A1" s="216" t="s">
        <v>750</v>
      </c>
      <c r="B1" s="216"/>
      <c r="C1" s="216"/>
      <c r="D1" s="216"/>
      <c r="E1" s="216"/>
      <c r="F1" s="216"/>
      <c r="G1" s="216"/>
      <c r="H1" s="216"/>
      <c r="I1" s="216"/>
      <c r="J1" s="216"/>
    </row>
    <row r="3" spans="1:10" ht="30" customHeight="1" x14ac:dyDescent="0.25">
      <c r="A3" s="205" t="s">
        <v>729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0" ht="46.5" customHeight="1" x14ac:dyDescent="0.25">
      <c r="A4" s="208" t="s">
        <v>230</v>
      </c>
      <c r="B4" s="206"/>
      <c r="C4" s="206"/>
      <c r="D4" s="206"/>
      <c r="E4" s="206"/>
      <c r="F4" s="206"/>
      <c r="G4" s="206"/>
      <c r="H4" s="206"/>
      <c r="I4" s="206"/>
      <c r="J4" s="206"/>
    </row>
    <row r="5" spans="1:10" ht="16.5" customHeight="1" x14ac:dyDescent="0.25">
      <c r="A5" s="75"/>
      <c r="B5" s="76"/>
      <c r="C5" s="76"/>
      <c r="D5" s="76"/>
      <c r="E5" s="76"/>
      <c r="F5" s="76"/>
      <c r="G5" s="76"/>
      <c r="H5" s="76"/>
      <c r="I5" s="76"/>
      <c r="J5" s="76"/>
    </row>
    <row r="6" spans="1:10" x14ac:dyDescent="0.25">
      <c r="A6" s="4" t="s">
        <v>196</v>
      </c>
    </row>
    <row r="7" spans="1:10" ht="61.5" customHeight="1" x14ac:dyDescent="0.3">
      <c r="A7" s="2" t="s">
        <v>293</v>
      </c>
      <c r="B7" s="3" t="s">
        <v>294</v>
      </c>
      <c r="C7" s="64" t="s">
        <v>171</v>
      </c>
      <c r="D7" s="64" t="s">
        <v>174</v>
      </c>
      <c r="E7" s="64" t="s">
        <v>175</v>
      </c>
      <c r="F7" s="64" t="s">
        <v>176</v>
      </c>
      <c r="G7" s="64" t="s">
        <v>181</v>
      </c>
      <c r="H7" s="64" t="s">
        <v>172</v>
      </c>
      <c r="I7" s="64" t="s">
        <v>173</v>
      </c>
      <c r="J7" s="64" t="s">
        <v>177</v>
      </c>
    </row>
    <row r="8" spans="1:10" ht="25.5" x14ac:dyDescent="0.25">
      <c r="A8" s="44"/>
      <c r="B8" s="44"/>
      <c r="C8" s="44"/>
      <c r="D8" s="44"/>
      <c r="E8" s="44"/>
      <c r="F8" s="70" t="s">
        <v>182</v>
      </c>
      <c r="G8" s="44"/>
      <c r="H8" s="44"/>
      <c r="I8" s="44"/>
      <c r="J8" s="44"/>
    </row>
    <row r="9" spans="1:10" x14ac:dyDescent="0.25">
      <c r="A9" s="13" t="s">
        <v>396</v>
      </c>
      <c r="B9" s="6" t="s">
        <v>397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</row>
    <row r="10" spans="1:10" x14ac:dyDescent="0.25">
      <c r="A10" s="13" t="s">
        <v>639</v>
      </c>
      <c r="B10" s="6" t="s">
        <v>398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</row>
    <row r="11" spans="1:10" x14ac:dyDescent="0.25">
      <c r="A11" s="5" t="s">
        <v>399</v>
      </c>
      <c r="B11" s="6" t="s">
        <v>400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</row>
    <row r="12" spans="1:10" x14ac:dyDescent="0.25">
      <c r="A12" s="13" t="s">
        <v>401</v>
      </c>
      <c r="B12" s="6" t="s">
        <v>402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</row>
    <row r="13" spans="1:10" x14ac:dyDescent="0.25">
      <c r="A13" s="13" t="s">
        <v>403</v>
      </c>
      <c r="B13" s="6" t="s">
        <v>404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</row>
    <row r="14" spans="1:10" x14ac:dyDescent="0.25">
      <c r="A14" s="5" t="s">
        <v>405</v>
      </c>
      <c r="B14" s="6" t="s">
        <v>406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</row>
    <row r="15" spans="1:10" x14ac:dyDescent="0.25">
      <c r="A15" s="5" t="s">
        <v>407</v>
      </c>
      <c r="B15" s="6" t="s">
        <v>408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</row>
    <row r="16" spans="1:10" ht="15.75" x14ac:dyDescent="0.25">
      <c r="A16" s="20" t="s">
        <v>640</v>
      </c>
      <c r="B16" s="9" t="s">
        <v>409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</row>
    <row r="17" spans="1:10" x14ac:dyDescent="0.25">
      <c r="A17" s="13" t="s">
        <v>410</v>
      </c>
      <c r="B17" s="6" t="s">
        <v>411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</row>
    <row r="18" spans="1:10" x14ac:dyDescent="0.25">
      <c r="A18" s="13" t="s">
        <v>412</v>
      </c>
      <c r="B18" s="6" t="s">
        <v>413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</row>
    <row r="19" spans="1:10" x14ac:dyDescent="0.25">
      <c r="A19" s="13" t="s">
        <v>414</v>
      </c>
      <c r="B19" s="6" t="s">
        <v>415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</row>
    <row r="20" spans="1:10" x14ac:dyDescent="0.25">
      <c r="A20" s="13" t="s">
        <v>416</v>
      </c>
      <c r="B20" s="6" t="s">
        <v>417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</row>
    <row r="21" spans="1:10" ht="15.75" x14ac:dyDescent="0.25">
      <c r="A21" s="20" t="s">
        <v>641</v>
      </c>
      <c r="B21" s="9" t="s">
        <v>418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</row>
  </sheetData>
  <mergeCells count="3">
    <mergeCell ref="A4:J4"/>
    <mergeCell ref="A3:J3"/>
    <mergeCell ref="A1:J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75"/>
  <sheetViews>
    <sheetView zoomScaleNormal="100" workbookViewId="0">
      <selection sqref="A1:J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10" ht="18" x14ac:dyDescent="0.25">
      <c r="A1" s="209" t="s">
        <v>751</v>
      </c>
      <c r="B1" s="209"/>
      <c r="C1" s="209"/>
      <c r="D1" s="209"/>
      <c r="E1" s="209"/>
      <c r="F1" s="209"/>
      <c r="G1" s="209"/>
      <c r="H1" s="209"/>
      <c r="I1" s="209"/>
      <c r="J1" s="209"/>
    </row>
    <row r="3" spans="1:10" ht="25.5" customHeight="1" x14ac:dyDescent="0.25">
      <c r="A3" s="205" t="s">
        <v>729</v>
      </c>
      <c r="B3" s="210"/>
      <c r="C3" s="210"/>
      <c r="D3" s="210"/>
      <c r="E3" s="210"/>
      <c r="F3" s="210"/>
      <c r="G3" s="210"/>
      <c r="H3" s="210"/>
    </row>
    <row r="4" spans="1:10" ht="82.5" customHeight="1" x14ac:dyDescent="0.25">
      <c r="A4" s="208" t="s">
        <v>249</v>
      </c>
      <c r="B4" s="208"/>
      <c r="C4" s="208"/>
      <c r="D4" s="208"/>
      <c r="E4" s="208"/>
      <c r="F4" s="208"/>
      <c r="G4" s="208"/>
      <c r="H4" s="208"/>
    </row>
    <row r="5" spans="1:10" ht="20.25" customHeight="1" x14ac:dyDescent="0.25">
      <c r="A5" s="73"/>
      <c r="B5" s="74"/>
      <c r="C5" s="74"/>
      <c r="D5" s="74"/>
      <c r="E5" s="74"/>
      <c r="F5" s="74"/>
      <c r="G5" s="74"/>
      <c r="H5" s="74"/>
    </row>
    <row r="6" spans="1:10" x14ac:dyDescent="0.25">
      <c r="A6" s="4" t="s">
        <v>196</v>
      </c>
    </row>
    <row r="7" spans="1:10" ht="86.25" customHeight="1" x14ac:dyDescent="0.3">
      <c r="A7" s="2" t="s">
        <v>293</v>
      </c>
      <c r="B7" s="3" t="s">
        <v>294</v>
      </c>
      <c r="C7" s="64" t="s">
        <v>172</v>
      </c>
      <c r="D7" s="64" t="s">
        <v>173</v>
      </c>
      <c r="E7" s="64" t="s">
        <v>178</v>
      </c>
      <c r="F7" s="183" t="s">
        <v>713</v>
      </c>
      <c r="G7" s="183" t="s">
        <v>726</v>
      </c>
      <c r="H7" s="183" t="s">
        <v>727</v>
      </c>
      <c r="I7" s="183" t="s">
        <v>732</v>
      </c>
    </row>
    <row r="8" spans="1:10" x14ac:dyDescent="0.25">
      <c r="A8" s="21" t="s">
        <v>32</v>
      </c>
      <c r="B8" s="5" t="s">
        <v>559</v>
      </c>
      <c r="C8" s="201"/>
      <c r="D8" s="201"/>
      <c r="E8" s="112"/>
      <c r="F8" s="44"/>
      <c r="G8" s="44"/>
      <c r="H8" s="44"/>
      <c r="I8" s="44"/>
    </row>
    <row r="9" spans="1:10" x14ac:dyDescent="0.25">
      <c r="A9" s="57" t="s">
        <v>432</v>
      </c>
      <c r="B9" s="57" t="s">
        <v>559</v>
      </c>
      <c r="C9" s="44"/>
      <c r="D9" s="44"/>
      <c r="E9" s="112"/>
      <c r="F9" s="44"/>
      <c r="G9" s="44"/>
      <c r="H9" s="44"/>
      <c r="I9" s="44"/>
    </row>
    <row r="10" spans="1:10" ht="30" x14ac:dyDescent="0.25">
      <c r="A10" s="12" t="s">
        <v>560</v>
      </c>
      <c r="B10" s="5" t="s">
        <v>561</v>
      </c>
      <c r="C10" s="44"/>
      <c r="D10" s="44"/>
      <c r="E10" s="112"/>
      <c r="F10" s="44"/>
      <c r="G10" s="44"/>
      <c r="H10" s="44"/>
      <c r="I10" s="44"/>
    </row>
    <row r="11" spans="1:10" x14ac:dyDescent="0.25">
      <c r="A11" s="21" t="s">
        <v>81</v>
      </c>
      <c r="B11" s="5" t="s">
        <v>562</v>
      </c>
      <c r="C11" s="44"/>
      <c r="D11" s="44"/>
      <c r="E11" s="112"/>
      <c r="F11" s="44"/>
      <c r="G11" s="44"/>
      <c r="H11" s="44"/>
      <c r="I11" s="44"/>
    </row>
    <row r="12" spans="1:10" x14ac:dyDescent="0.25">
      <c r="A12" s="57" t="s">
        <v>432</v>
      </c>
      <c r="B12" s="57" t="s">
        <v>562</v>
      </c>
      <c r="C12" s="44"/>
      <c r="D12" s="44"/>
      <c r="E12" s="112"/>
      <c r="F12" s="44"/>
      <c r="G12" s="44"/>
      <c r="H12" s="44"/>
      <c r="I12" s="44"/>
    </row>
    <row r="13" spans="1:10" x14ac:dyDescent="0.25">
      <c r="A13" s="11" t="s">
        <v>52</v>
      </c>
      <c r="B13" s="7" t="s">
        <v>563</v>
      </c>
      <c r="C13" s="201"/>
      <c r="D13" s="201"/>
      <c r="E13" s="112"/>
      <c r="F13" s="44"/>
      <c r="G13" s="44"/>
      <c r="H13" s="44"/>
      <c r="I13" s="44"/>
    </row>
    <row r="14" spans="1:10" x14ac:dyDescent="0.25">
      <c r="A14" s="12" t="s">
        <v>82</v>
      </c>
      <c r="B14" s="5" t="s">
        <v>564</v>
      </c>
      <c r="C14" s="44"/>
      <c r="D14" s="44"/>
      <c r="E14" s="112">
        <v>0</v>
      </c>
      <c r="F14" s="44"/>
      <c r="G14" s="44"/>
      <c r="H14" s="44"/>
      <c r="I14" s="44"/>
    </row>
    <row r="15" spans="1:10" x14ac:dyDescent="0.25">
      <c r="A15" s="57" t="s">
        <v>440</v>
      </c>
      <c r="B15" s="57" t="s">
        <v>564</v>
      </c>
      <c r="C15" s="44"/>
      <c r="D15" s="44"/>
      <c r="E15" s="112">
        <v>0</v>
      </c>
      <c r="F15" s="44"/>
      <c r="G15" s="44"/>
      <c r="H15" s="44"/>
      <c r="I15" s="44"/>
    </row>
    <row r="16" spans="1:10" x14ac:dyDescent="0.25">
      <c r="A16" s="21" t="s">
        <v>565</v>
      </c>
      <c r="B16" s="5" t="s">
        <v>566</v>
      </c>
      <c r="C16" s="44"/>
      <c r="D16" s="44"/>
      <c r="E16" s="112">
        <v>0</v>
      </c>
      <c r="F16" s="44"/>
      <c r="G16" s="44"/>
      <c r="H16" s="44"/>
      <c r="I16" s="44"/>
    </row>
    <row r="17" spans="1:9" x14ac:dyDescent="0.25">
      <c r="A17" s="13" t="s">
        <v>83</v>
      </c>
      <c r="B17" s="5" t="s">
        <v>567</v>
      </c>
      <c r="C17" s="29"/>
      <c r="D17" s="29"/>
      <c r="E17" s="112">
        <v>0</v>
      </c>
      <c r="F17" s="29"/>
      <c r="G17" s="29"/>
      <c r="H17" s="29"/>
      <c r="I17" s="29"/>
    </row>
    <row r="18" spans="1:9" x14ac:dyDescent="0.25">
      <c r="A18" s="57" t="s">
        <v>441</v>
      </c>
      <c r="B18" s="57" t="s">
        <v>567</v>
      </c>
      <c r="C18" s="29"/>
      <c r="D18" s="29"/>
      <c r="E18" s="112">
        <v>0</v>
      </c>
      <c r="F18" s="29"/>
      <c r="G18" s="29"/>
      <c r="H18" s="29"/>
      <c r="I18" s="29"/>
    </row>
    <row r="19" spans="1:9" x14ac:dyDescent="0.25">
      <c r="A19" s="21" t="s">
        <v>568</v>
      </c>
      <c r="B19" s="5" t="s">
        <v>569</v>
      </c>
      <c r="C19" s="29"/>
      <c r="D19" s="29"/>
      <c r="E19" s="112">
        <v>0</v>
      </c>
      <c r="F19" s="29"/>
      <c r="G19" s="29"/>
      <c r="H19" s="29"/>
      <c r="I19" s="29"/>
    </row>
    <row r="20" spans="1:9" x14ac:dyDescent="0.25">
      <c r="A20" s="22" t="s">
        <v>53</v>
      </c>
      <c r="B20" s="7" t="s">
        <v>570</v>
      </c>
      <c r="C20" s="29"/>
      <c r="D20" s="29"/>
      <c r="E20" s="112">
        <v>0</v>
      </c>
      <c r="F20" s="29"/>
      <c r="G20" s="29"/>
      <c r="H20" s="29"/>
      <c r="I20" s="29"/>
    </row>
    <row r="21" spans="1:9" x14ac:dyDescent="0.25">
      <c r="A21" s="12" t="s">
        <v>585</v>
      </c>
      <c r="B21" s="5" t="s">
        <v>586</v>
      </c>
      <c r="C21" s="29"/>
      <c r="D21" s="29"/>
      <c r="E21" s="112">
        <v>0</v>
      </c>
      <c r="F21" s="29"/>
      <c r="G21" s="29"/>
      <c r="H21" s="29"/>
      <c r="I21" s="29"/>
    </row>
    <row r="22" spans="1:9" x14ac:dyDescent="0.25">
      <c r="A22" s="13" t="s">
        <v>587</v>
      </c>
      <c r="B22" s="5" t="s">
        <v>588</v>
      </c>
      <c r="C22" s="29"/>
      <c r="D22" s="29"/>
      <c r="E22" s="112">
        <v>0</v>
      </c>
      <c r="F22" s="29"/>
      <c r="G22" s="29"/>
      <c r="H22" s="29"/>
      <c r="I22" s="29"/>
    </row>
    <row r="23" spans="1:9" x14ac:dyDescent="0.25">
      <c r="A23" s="21" t="s">
        <v>589</v>
      </c>
      <c r="B23" s="5" t="s">
        <v>590</v>
      </c>
      <c r="C23" s="29"/>
      <c r="D23" s="29"/>
      <c r="E23" s="112">
        <v>0</v>
      </c>
      <c r="F23" s="29"/>
      <c r="G23" s="29"/>
      <c r="H23" s="29"/>
      <c r="I23" s="29"/>
    </row>
    <row r="24" spans="1:9" x14ac:dyDescent="0.25">
      <c r="A24" s="21" t="s">
        <v>37</v>
      </c>
      <c r="B24" s="5" t="s">
        <v>591</v>
      </c>
      <c r="C24" s="29"/>
      <c r="D24" s="29"/>
      <c r="E24" s="112">
        <v>0</v>
      </c>
      <c r="F24" s="29"/>
      <c r="G24" s="29"/>
      <c r="H24" s="29"/>
      <c r="I24" s="29"/>
    </row>
    <row r="25" spans="1:9" x14ac:dyDescent="0.25">
      <c r="A25" s="57" t="s">
        <v>466</v>
      </c>
      <c r="B25" s="57" t="s">
        <v>591</v>
      </c>
      <c r="C25" s="29"/>
      <c r="D25" s="29"/>
      <c r="E25" s="112">
        <v>0</v>
      </c>
      <c r="F25" s="29"/>
      <c r="G25" s="29"/>
      <c r="H25" s="29"/>
      <c r="I25" s="29"/>
    </row>
    <row r="26" spans="1:9" x14ac:dyDescent="0.25">
      <c r="A26" s="57" t="s">
        <v>467</v>
      </c>
      <c r="B26" s="57" t="s">
        <v>591</v>
      </c>
      <c r="C26" s="29"/>
      <c r="D26" s="29"/>
      <c r="E26" s="112">
        <v>0</v>
      </c>
      <c r="F26" s="29"/>
      <c r="G26" s="29"/>
      <c r="H26" s="29"/>
      <c r="I26" s="29"/>
    </row>
    <row r="27" spans="1:9" x14ac:dyDescent="0.25">
      <c r="A27" s="58" t="s">
        <v>468</v>
      </c>
      <c r="B27" s="58" t="s">
        <v>591</v>
      </c>
      <c r="C27" s="29"/>
      <c r="D27" s="29"/>
      <c r="E27" s="112">
        <v>0</v>
      </c>
      <c r="F27" s="29"/>
      <c r="G27" s="29"/>
      <c r="H27" s="29"/>
      <c r="I27" s="29"/>
    </row>
    <row r="28" spans="1:9" x14ac:dyDescent="0.25">
      <c r="A28" s="59" t="s">
        <v>56</v>
      </c>
      <c r="B28" s="41" t="s">
        <v>592</v>
      </c>
      <c r="C28" s="29"/>
      <c r="D28" s="29"/>
      <c r="E28" s="112">
        <v>0</v>
      </c>
      <c r="F28" s="29"/>
      <c r="G28" s="29"/>
      <c r="H28" s="29"/>
      <c r="I28" s="29"/>
    </row>
    <row r="29" spans="1:9" x14ac:dyDescent="0.25">
      <c r="A29" s="107"/>
      <c r="B29" s="108"/>
    </row>
    <row r="30" spans="1:9" ht="24.75" customHeight="1" x14ac:dyDescent="0.25">
      <c r="A30" s="2" t="s">
        <v>293</v>
      </c>
      <c r="B30" s="3" t="s">
        <v>294</v>
      </c>
      <c r="C30" s="29"/>
      <c r="D30" s="29"/>
      <c r="E30" s="29"/>
    </row>
    <row r="31" spans="1:9" ht="26.25" x14ac:dyDescent="0.25">
      <c r="A31" s="111" t="s">
        <v>272</v>
      </c>
      <c r="B31" s="29"/>
      <c r="C31" s="29"/>
      <c r="D31" s="29"/>
      <c r="E31" s="29"/>
    </row>
    <row r="32" spans="1:9" ht="15.75" x14ac:dyDescent="0.25">
      <c r="A32" s="109" t="s">
        <v>266</v>
      </c>
      <c r="B32" s="41" t="s">
        <v>711</v>
      </c>
      <c r="C32" s="29"/>
      <c r="D32" s="29"/>
      <c r="E32" s="121"/>
    </row>
    <row r="33" spans="1:5" ht="31.5" x14ac:dyDescent="0.25">
      <c r="A33" s="109" t="s">
        <v>267</v>
      </c>
      <c r="B33" s="41" t="s">
        <v>547</v>
      </c>
      <c r="C33" s="29"/>
      <c r="D33" s="29"/>
      <c r="E33" s="121"/>
    </row>
    <row r="34" spans="1:5" ht="15.75" x14ac:dyDescent="0.25">
      <c r="A34" s="109" t="s">
        <v>268</v>
      </c>
      <c r="B34" s="41" t="s">
        <v>529</v>
      </c>
      <c r="C34" s="29"/>
      <c r="D34" s="29"/>
      <c r="E34" s="121"/>
    </row>
    <row r="35" spans="1:5" ht="31.5" x14ac:dyDescent="0.25">
      <c r="A35" s="109" t="s">
        <v>269</v>
      </c>
      <c r="B35" s="41" t="s">
        <v>712</v>
      </c>
      <c r="C35" s="29"/>
      <c r="D35" s="29"/>
      <c r="E35" s="121"/>
    </row>
    <row r="36" spans="1:5" ht="15.75" x14ac:dyDescent="0.25">
      <c r="A36" s="109" t="s">
        <v>270</v>
      </c>
      <c r="B36" s="41" t="s">
        <v>523</v>
      </c>
      <c r="C36" s="29"/>
      <c r="D36" s="29"/>
      <c r="E36" s="121"/>
    </row>
    <row r="37" spans="1:5" ht="15.75" x14ac:dyDescent="0.25">
      <c r="A37" s="109" t="s">
        <v>271</v>
      </c>
      <c r="B37" s="41"/>
      <c r="C37" s="29"/>
      <c r="D37" s="29"/>
      <c r="E37" s="121">
        <v>0</v>
      </c>
    </row>
    <row r="38" spans="1:5" x14ac:dyDescent="0.25">
      <c r="A38" s="59" t="s">
        <v>239</v>
      </c>
      <c r="B38" s="41"/>
      <c r="C38" s="29"/>
      <c r="D38" s="29"/>
      <c r="E38" s="121">
        <f>SUM(E32:E36)</f>
        <v>0</v>
      </c>
    </row>
    <row r="39" spans="1:5" x14ac:dyDescent="0.25">
      <c r="A39" s="107"/>
      <c r="B39" s="108"/>
    </row>
    <row r="40" spans="1:5" x14ac:dyDescent="0.25">
      <c r="A40" s="107"/>
      <c r="B40" s="108"/>
    </row>
    <row r="41" spans="1:5" x14ac:dyDescent="0.25">
      <c r="A41" s="107"/>
      <c r="B41" s="108"/>
    </row>
    <row r="42" spans="1:5" x14ac:dyDescent="0.25">
      <c r="A42" s="107"/>
      <c r="B42" s="108"/>
    </row>
    <row r="43" spans="1:5" x14ac:dyDescent="0.25">
      <c r="A43" s="107"/>
      <c r="B43" s="108"/>
    </row>
    <row r="44" spans="1:5" x14ac:dyDescent="0.25">
      <c r="A44" s="107"/>
      <c r="B44" s="108"/>
    </row>
    <row r="45" spans="1:5" x14ac:dyDescent="0.25">
      <c r="A45" s="107"/>
      <c r="B45" s="108"/>
    </row>
    <row r="46" spans="1:5" x14ac:dyDescent="0.25">
      <c r="A46" s="107"/>
      <c r="B46" s="108"/>
    </row>
    <row r="47" spans="1:5" x14ac:dyDescent="0.25">
      <c r="A47" s="107"/>
      <c r="B47" s="108"/>
    </row>
    <row r="49" spans="1:8" x14ac:dyDescent="0.25">
      <c r="A49" s="4"/>
      <c r="B49" s="4"/>
      <c r="C49" s="4"/>
      <c r="D49" s="4"/>
      <c r="E49" s="4"/>
      <c r="F49" s="4"/>
      <c r="G49" s="4"/>
    </row>
    <row r="50" spans="1:8" x14ac:dyDescent="0.25">
      <c r="A50" s="71" t="s">
        <v>179</v>
      </c>
      <c r="B50" s="4"/>
      <c r="C50" s="4"/>
      <c r="D50" s="4"/>
      <c r="E50" s="4"/>
      <c r="F50" s="4"/>
      <c r="G50" s="4"/>
    </row>
    <row r="51" spans="1:8" ht="15.75" x14ac:dyDescent="0.25">
      <c r="A51" s="72" t="s">
        <v>183</v>
      </c>
      <c r="B51" s="4"/>
      <c r="C51" s="4"/>
      <c r="D51" s="4"/>
      <c r="E51" s="4"/>
      <c r="F51" s="4"/>
      <c r="G51" s="4"/>
    </row>
    <row r="52" spans="1:8" ht="15.75" x14ac:dyDescent="0.25">
      <c r="A52" s="72" t="s">
        <v>184</v>
      </c>
      <c r="B52" s="4"/>
      <c r="C52" s="4"/>
      <c r="D52" s="4"/>
      <c r="E52" s="4"/>
      <c r="F52" s="4"/>
      <c r="G52" s="4"/>
    </row>
    <row r="53" spans="1:8" ht="15.75" x14ac:dyDescent="0.25">
      <c r="A53" s="72" t="s">
        <v>185</v>
      </c>
      <c r="B53" s="4"/>
      <c r="C53" s="4"/>
      <c r="D53" s="4"/>
      <c r="E53" s="4"/>
      <c r="F53" s="4"/>
      <c r="G53" s="4"/>
    </row>
    <row r="54" spans="1:8" ht="15.75" x14ac:dyDescent="0.25">
      <c r="A54" s="72" t="s">
        <v>186</v>
      </c>
      <c r="B54" s="4"/>
      <c r="C54" s="4"/>
      <c r="D54" s="4"/>
      <c r="E54" s="4"/>
      <c r="F54" s="4"/>
      <c r="G54" s="4"/>
    </row>
    <row r="55" spans="1:8" ht="15.75" x14ac:dyDescent="0.25">
      <c r="A55" s="72" t="s">
        <v>187</v>
      </c>
      <c r="B55" s="4"/>
      <c r="C55" s="4"/>
      <c r="D55" s="4"/>
      <c r="E55" s="4"/>
      <c r="F55" s="4"/>
      <c r="G55" s="4"/>
    </row>
    <row r="56" spans="1:8" x14ac:dyDescent="0.25">
      <c r="A56" s="71" t="s">
        <v>180</v>
      </c>
      <c r="B56" s="4"/>
      <c r="C56" s="4"/>
      <c r="D56" s="4"/>
      <c r="E56" s="4"/>
      <c r="F56" s="4"/>
      <c r="G56" s="4"/>
    </row>
    <row r="57" spans="1:8" x14ac:dyDescent="0.25">
      <c r="A57" s="4"/>
      <c r="B57" s="4"/>
      <c r="C57" s="4"/>
      <c r="D57" s="4"/>
      <c r="E57" s="4"/>
      <c r="F57" s="4"/>
      <c r="G57" s="4"/>
    </row>
    <row r="58" spans="1:8" ht="45.75" customHeight="1" x14ac:dyDescent="0.25">
      <c r="A58" s="217" t="s">
        <v>188</v>
      </c>
      <c r="B58" s="218"/>
      <c r="C58" s="218"/>
      <c r="D58" s="218"/>
      <c r="E58" s="218"/>
      <c r="F58" s="218"/>
      <c r="G58" s="218"/>
      <c r="H58" s="218"/>
    </row>
    <row r="61" spans="1:8" ht="15.75" x14ac:dyDescent="0.25">
      <c r="A61" s="60" t="s">
        <v>190</v>
      </c>
    </row>
    <row r="62" spans="1:8" ht="15.75" x14ac:dyDescent="0.25">
      <c r="A62" s="72" t="s">
        <v>191</v>
      </c>
    </row>
    <row r="63" spans="1:8" ht="15.75" x14ac:dyDescent="0.25">
      <c r="A63" s="72" t="s">
        <v>192</v>
      </c>
    </row>
    <row r="64" spans="1:8" ht="15.75" x14ac:dyDescent="0.25">
      <c r="A64" s="72" t="s">
        <v>193</v>
      </c>
    </row>
    <row r="65" spans="1:1" x14ac:dyDescent="0.25">
      <c r="A65" s="71" t="s">
        <v>189</v>
      </c>
    </row>
    <row r="66" spans="1:1" ht="15.75" x14ac:dyDescent="0.25">
      <c r="A66" s="72" t="s">
        <v>194</v>
      </c>
    </row>
    <row r="68" spans="1:1" ht="15.75" x14ac:dyDescent="0.25">
      <c r="A68" s="105" t="s">
        <v>264</v>
      </c>
    </row>
    <row r="69" spans="1:1" ht="15.75" x14ac:dyDescent="0.25">
      <c r="A69" s="105" t="s">
        <v>265</v>
      </c>
    </row>
    <row r="70" spans="1:1" ht="15.75" x14ac:dyDescent="0.25">
      <c r="A70" s="106" t="s">
        <v>266</v>
      </c>
    </row>
    <row r="71" spans="1:1" ht="15.75" x14ac:dyDescent="0.25">
      <c r="A71" s="106" t="s">
        <v>267</v>
      </c>
    </row>
    <row r="72" spans="1:1" ht="15.75" x14ac:dyDescent="0.25">
      <c r="A72" s="106" t="s">
        <v>268</v>
      </c>
    </row>
    <row r="73" spans="1:1" ht="15.75" x14ac:dyDescent="0.25">
      <c r="A73" s="106" t="s">
        <v>269</v>
      </c>
    </row>
    <row r="74" spans="1:1" ht="15.75" x14ac:dyDescent="0.25">
      <c r="A74" s="106" t="s">
        <v>270</v>
      </c>
    </row>
    <row r="75" spans="1:1" ht="15.75" x14ac:dyDescent="0.25">
      <c r="A75" s="106" t="s">
        <v>271</v>
      </c>
    </row>
  </sheetData>
  <mergeCells count="4">
    <mergeCell ref="A4:H4"/>
    <mergeCell ref="A58:H58"/>
    <mergeCell ref="A3:H3"/>
    <mergeCell ref="A1:J1"/>
  </mergeCells>
  <phoneticPr fontId="46" type="noConversion"/>
  <hyperlinks>
    <hyperlink ref="A20" r:id="rId1" location="foot4" display="http://njt.hu/cgi_bin/njt_doc.cgi?docid=142896.245143 - foot4"/>
    <hyperlink ref="A50" r:id="rId2" location="foot4" display="http://njt.hu/cgi_bin/njt_doc.cgi?docid=142896.245143 - foot4"/>
    <hyperlink ref="A56" r:id="rId3" location="foot5" display="http://njt.hu/cgi_bin/njt_doc.cgi?docid=142896.245143 - foot5"/>
    <hyperlink ref="A65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G44"/>
  <sheetViews>
    <sheetView zoomScaleNormal="100"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ht="18" x14ac:dyDescent="0.25">
      <c r="A1" s="209" t="s">
        <v>752</v>
      </c>
      <c r="B1" s="209"/>
    </row>
    <row r="3" spans="1:7" ht="27" customHeight="1" x14ac:dyDescent="0.25">
      <c r="A3" s="205" t="s">
        <v>729</v>
      </c>
      <c r="B3" s="210"/>
    </row>
    <row r="4" spans="1:7" ht="71.25" customHeight="1" x14ac:dyDescent="0.25">
      <c r="A4" s="208" t="s">
        <v>241</v>
      </c>
      <c r="B4" s="208"/>
      <c r="C4" s="79"/>
      <c r="D4" s="79"/>
      <c r="E4" s="79"/>
      <c r="F4" s="79"/>
      <c r="G4" s="79"/>
    </row>
    <row r="5" spans="1:7" ht="24" customHeight="1" x14ac:dyDescent="0.25">
      <c r="A5" s="75"/>
      <c r="B5" s="75"/>
      <c r="C5" s="79"/>
      <c r="D5" s="79"/>
      <c r="E5" s="79"/>
      <c r="F5" s="79"/>
      <c r="G5" s="79"/>
    </row>
    <row r="6" spans="1:7" ht="22.5" customHeight="1" x14ac:dyDescent="0.25">
      <c r="A6" s="4" t="s">
        <v>196</v>
      </c>
    </row>
    <row r="7" spans="1:7" ht="18" x14ac:dyDescent="0.25">
      <c r="A7" s="46" t="s">
        <v>199</v>
      </c>
      <c r="B7" s="45" t="s">
        <v>205</v>
      </c>
    </row>
    <row r="8" spans="1:7" x14ac:dyDescent="0.25">
      <c r="A8" s="44" t="s">
        <v>275</v>
      </c>
      <c r="B8" s="44"/>
    </row>
    <row r="9" spans="1:7" x14ac:dyDescent="0.25">
      <c r="A9" s="80" t="s">
        <v>276</v>
      </c>
      <c r="B9" s="44"/>
    </row>
    <row r="10" spans="1:7" x14ac:dyDescent="0.25">
      <c r="A10" s="44" t="s">
        <v>277</v>
      </c>
      <c r="B10" s="44"/>
    </row>
    <row r="11" spans="1:7" x14ac:dyDescent="0.25">
      <c r="A11" s="44" t="s">
        <v>278</v>
      </c>
      <c r="B11" s="44"/>
    </row>
    <row r="12" spans="1:7" x14ac:dyDescent="0.25">
      <c r="A12" s="44" t="s">
        <v>279</v>
      </c>
      <c r="B12" s="44"/>
    </row>
    <row r="13" spans="1:7" x14ac:dyDescent="0.25">
      <c r="A13" s="44" t="s">
        <v>280</v>
      </c>
      <c r="B13" s="44"/>
    </row>
    <row r="14" spans="1:7" x14ac:dyDescent="0.25">
      <c r="A14" s="44" t="s">
        <v>281</v>
      </c>
      <c r="B14" s="44"/>
    </row>
    <row r="15" spans="1:7" x14ac:dyDescent="0.25">
      <c r="A15" s="44" t="s">
        <v>282</v>
      </c>
      <c r="B15" s="44"/>
    </row>
    <row r="16" spans="1:7" x14ac:dyDescent="0.25">
      <c r="A16" s="78" t="s">
        <v>208</v>
      </c>
      <c r="B16" s="83"/>
    </row>
    <row r="17" spans="1:2" ht="30" x14ac:dyDescent="0.25">
      <c r="A17" s="81" t="s">
        <v>200</v>
      </c>
      <c r="B17" s="44"/>
    </row>
    <row r="18" spans="1:2" ht="30" x14ac:dyDescent="0.25">
      <c r="A18" s="81" t="s">
        <v>201</v>
      </c>
      <c r="B18" s="44"/>
    </row>
    <row r="19" spans="1:2" x14ac:dyDescent="0.25">
      <c r="A19" s="82" t="s">
        <v>202</v>
      </c>
      <c r="B19" s="44"/>
    </row>
    <row r="20" spans="1:2" x14ac:dyDescent="0.25">
      <c r="A20" s="82" t="s">
        <v>203</v>
      </c>
      <c r="B20" s="44"/>
    </row>
    <row r="21" spans="1:2" x14ac:dyDescent="0.25">
      <c r="A21" s="44" t="s">
        <v>206</v>
      </c>
      <c r="B21" s="44"/>
    </row>
    <row r="22" spans="1:2" x14ac:dyDescent="0.25">
      <c r="A22" s="53" t="s">
        <v>204</v>
      </c>
      <c r="B22" s="44"/>
    </row>
    <row r="23" spans="1:2" ht="31.5" x14ac:dyDescent="0.25">
      <c r="A23" s="84" t="s">
        <v>207</v>
      </c>
      <c r="B23" s="23"/>
    </row>
    <row r="24" spans="1:2" ht="15.75" x14ac:dyDescent="0.25">
      <c r="A24" s="47" t="s">
        <v>84</v>
      </c>
      <c r="B24" s="48"/>
    </row>
    <row r="27" spans="1:2" ht="18" x14ac:dyDescent="0.25">
      <c r="A27" s="46" t="s">
        <v>710</v>
      </c>
      <c r="B27" s="45" t="s">
        <v>205</v>
      </c>
    </row>
    <row r="28" spans="1:2" x14ac:dyDescent="0.25">
      <c r="A28" s="44" t="s">
        <v>275</v>
      </c>
      <c r="B28" s="120">
        <v>0</v>
      </c>
    </row>
    <row r="29" spans="1:2" x14ac:dyDescent="0.25">
      <c r="A29" s="80" t="s">
        <v>276</v>
      </c>
      <c r="B29" s="120">
        <v>0</v>
      </c>
    </row>
    <row r="30" spans="1:2" x14ac:dyDescent="0.25">
      <c r="A30" s="44" t="s">
        <v>277</v>
      </c>
      <c r="B30" s="120">
        <v>0</v>
      </c>
    </row>
    <row r="31" spans="1:2" x14ac:dyDescent="0.25">
      <c r="A31" s="44" t="s">
        <v>278</v>
      </c>
      <c r="B31" s="120">
        <v>0</v>
      </c>
    </row>
    <row r="32" spans="1:2" x14ac:dyDescent="0.25">
      <c r="A32" s="44" t="s">
        <v>279</v>
      </c>
      <c r="B32" s="120">
        <v>0</v>
      </c>
    </row>
    <row r="33" spans="1:2" x14ac:dyDescent="0.25">
      <c r="A33" s="44" t="s">
        <v>280</v>
      </c>
      <c r="B33" s="120"/>
    </row>
    <row r="34" spans="1:2" x14ac:dyDescent="0.25">
      <c r="A34" s="44" t="s">
        <v>281</v>
      </c>
      <c r="B34" s="120">
        <v>0</v>
      </c>
    </row>
    <row r="35" spans="1:2" x14ac:dyDescent="0.25">
      <c r="A35" s="44" t="s">
        <v>282</v>
      </c>
      <c r="B35" s="120">
        <v>0</v>
      </c>
    </row>
    <row r="36" spans="1:2" x14ac:dyDescent="0.25">
      <c r="A36" s="78" t="s">
        <v>208</v>
      </c>
      <c r="B36" s="133">
        <f>SUM(B28:B35)</f>
        <v>0</v>
      </c>
    </row>
    <row r="37" spans="1:2" ht="30" x14ac:dyDescent="0.25">
      <c r="A37" s="81" t="s">
        <v>200</v>
      </c>
      <c r="B37" s="120">
        <v>0</v>
      </c>
    </row>
    <row r="38" spans="1:2" ht="30" x14ac:dyDescent="0.25">
      <c r="A38" s="81" t="s">
        <v>201</v>
      </c>
      <c r="B38" s="120"/>
    </row>
    <row r="39" spans="1:2" x14ac:dyDescent="0.25">
      <c r="A39" s="82" t="s">
        <v>202</v>
      </c>
      <c r="B39" s="120"/>
    </row>
    <row r="40" spans="1:2" x14ac:dyDescent="0.25">
      <c r="A40" s="82" t="s">
        <v>203</v>
      </c>
      <c r="B40" s="120"/>
    </row>
    <row r="41" spans="1:2" x14ac:dyDescent="0.25">
      <c r="A41" s="44" t="s">
        <v>206</v>
      </c>
      <c r="B41" s="120"/>
    </row>
    <row r="42" spans="1:2" x14ac:dyDescent="0.25">
      <c r="A42" s="53" t="s">
        <v>204</v>
      </c>
      <c r="B42" s="121">
        <f>SUM(B37:B41)</f>
        <v>0</v>
      </c>
    </row>
    <row r="43" spans="1:2" ht="31.5" x14ac:dyDescent="0.25">
      <c r="A43" s="84" t="s">
        <v>207</v>
      </c>
      <c r="B43" s="173">
        <v>0</v>
      </c>
    </row>
    <row r="44" spans="1:2" ht="15.75" x14ac:dyDescent="0.25">
      <c r="A44" s="47" t="s">
        <v>84</v>
      </c>
      <c r="B44" s="172">
        <f>SUM(B42:B43)</f>
        <v>0</v>
      </c>
    </row>
  </sheetData>
  <mergeCells count="3">
    <mergeCell ref="A4:B4"/>
    <mergeCell ref="A3:B3"/>
    <mergeCell ref="A1:B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43</vt:i4>
      </vt:variant>
    </vt:vector>
  </HeadingPairs>
  <TitlesOfParts>
    <vt:vector size="65" baseType="lpstr">
      <vt:lpstr>1.kiemelt ei</vt:lpstr>
      <vt:lpstr>2.kiadások működés felhalmozás</vt:lpstr>
      <vt:lpstr>3.bevételek</vt:lpstr>
      <vt:lpstr>4.létszám</vt:lpstr>
      <vt:lpstr>5.beruházások felújítások</vt:lpstr>
      <vt:lpstr>6.tartalékok</vt:lpstr>
      <vt:lpstr>7.stabilitási 1</vt:lpstr>
      <vt:lpstr>8.stabilitási 2</vt:lpstr>
      <vt:lpstr>9.EU projektek</vt:lpstr>
      <vt:lpstr>10.hitelek</vt:lpstr>
      <vt:lpstr>11.finanszírozás</vt:lpstr>
      <vt:lpstr>12.szociális kiadások</vt:lpstr>
      <vt:lpstr>13.átadott</vt:lpstr>
      <vt:lpstr>14.átvett</vt:lpstr>
      <vt:lpstr>15.helyi adók</vt:lpstr>
      <vt:lpstr>MÉRLEG</vt:lpstr>
      <vt:lpstr>EI FELHASZN TERV</vt:lpstr>
      <vt:lpstr>TÖBB ÉVES</vt:lpstr>
      <vt:lpstr>KÖZVETETT</vt:lpstr>
      <vt:lpstr>Gördülő Kiadások</vt:lpstr>
      <vt:lpstr>Gördülő Bevételek</vt:lpstr>
      <vt:lpstr>GÖRDÜLŐ</vt:lpstr>
      <vt:lpstr>KÖZVETETT!_pr232</vt:lpstr>
      <vt:lpstr>MÉRLEG!_pr232</vt:lpstr>
      <vt:lpstr>KÖZVETETT!_pr233</vt:lpstr>
      <vt:lpstr>MÉRLEG!_pr233</vt:lpstr>
      <vt:lpstr>KÖZVETETT!_pr234</vt:lpstr>
      <vt:lpstr>MÉRLEG!_pr234</vt:lpstr>
      <vt:lpstr>KÖZVETETT!_pr235</vt:lpstr>
      <vt:lpstr>MÉRLEG!_pr235</vt:lpstr>
      <vt:lpstr>KÖZVETETT!_pr236</vt:lpstr>
      <vt:lpstr>MÉRLEG!_pr236</vt:lpstr>
      <vt:lpstr>'TÖBB ÉVES'!_pr236</vt:lpstr>
      <vt:lpstr>MÉRLEG!_pr312</vt:lpstr>
      <vt:lpstr>MÉRLEG!_pr313</vt:lpstr>
      <vt:lpstr>'TÖBB ÉVES'!_pr313</vt:lpstr>
      <vt:lpstr>KÖZVETETT!_pr314</vt:lpstr>
      <vt:lpstr>MÉRLEG!_pr314</vt:lpstr>
      <vt:lpstr>GÖRDÜLŐ!_pr315</vt:lpstr>
      <vt:lpstr>MÉRLEG!_pr315</vt:lpstr>
      <vt:lpstr>'TÖBB ÉVES'!_pr315</vt:lpstr>
      <vt:lpstr>GÖRDÜLŐ!_pr347</vt:lpstr>
      <vt:lpstr>GÖRDÜLŐ!_pr348</vt:lpstr>
      <vt:lpstr>GÖRDÜLŐ!_pr349</vt:lpstr>
      <vt:lpstr>'8.stabilitási 2'!foot_4_place</vt:lpstr>
      <vt:lpstr>'8.stabilitási 2'!foot_53_place</vt:lpstr>
      <vt:lpstr>'1.kiemelt ei'!Nyomtatási_terület</vt:lpstr>
      <vt:lpstr>'10.hitelek'!Nyomtatási_terület</vt:lpstr>
      <vt:lpstr>'11.finanszírozás'!Nyomtatási_terület</vt:lpstr>
      <vt:lpstr>'12.szociális kiadások'!Nyomtatási_terület</vt:lpstr>
      <vt:lpstr>'13.átadott'!Nyomtatási_terület</vt:lpstr>
      <vt:lpstr>'14.átvett'!Nyomtatási_terület</vt:lpstr>
      <vt:lpstr>'2.kiadások működés felhalmozás'!Nyomtatási_terület</vt:lpstr>
      <vt:lpstr>'3.bevételek'!Nyomtatási_terület</vt:lpstr>
      <vt:lpstr>'4.létszám'!Nyomtatási_terület</vt:lpstr>
      <vt:lpstr>'5.beruházások felújítások'!Nyomtatási_terület</vt:lpstr>
      <vt:lpstr>'6.tartalékok'!Nyomtatási_terület</vt:lpstr>
      <vt:lpstr>'7.stabilitási 1'!Nyomtatási_terület</vt:lpstr>
      <vt:lpstr>'8.stabilitási 2'!Nyomtatási_terület</vt:lpstr>
      <vt:lpstr>'9.EU projektek'!Nyomtatási_terület</vt:lpstr>
      <vt:lpstr>'EI FELHASZN TERV'!Nyomtatási_terület</vt:lpstr>
      <vt:lpstr>GÖRDÜLŐ!Nyomtatási_terület</vt:lpstr>
      <vt:lpstr>KÖZVETETT!Nyomtatási_terület</vt:lpstr>
      <vt:lpstr>MÉRLEG!Nyomtatási_terület</vt:lpstr>
      <vt:lpstr>'TÖBB 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2017-02-06T09:58:46Z</cp:lastPrinted>
  <dcterms:created xsi:type="dcterms:W3CDTF">2014-01-03T21:48:14Z</dcterms:created>
  <dcterms:modified xsi:type="dcterms:W3CDTF">2018-03-01T14:37:35Z</dcterms:modified>
</cp:coreProperties>
</file>